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2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<sst xmlns="http://schemas.openxmlformats.org/spreadsheetml/2006/main" count="186" uniqueCount="97">
  <si>
    <t xml:space="preserve">  </t>
  </si>
  <si>
    <t>к решению Думы ЗАТО Северск</t>
  </si>
  <si>
    <t xml:space="preserve"> </t>
  </si>
  <si>
    <t>План финансирования объектов капитальных ремонтов по ЗАТО Северск на 2007 год</t>
  </si>
  <si>
    <t xml:space="preserve"> Расчет  за период с 01 Января 2007 г. по 30 Сентября 2007 г.</t>
  </si>
  <si>
    <t>Действующие и отложенные документы, бюджет и внебюджет</t>
  </si>
  <si>
    <t>В расчет утвержденных лимитов включены кварталы:1 кв.,2 кв.,3 кв.,4 кв.</t>
  </si>
  <si>
    <t xml:space="preserve">Задана маска для классификации:--- **** ----*02 --- 225 </t>
  </si>
  <si>
    <t>(тыс.руб.)</t>
  </si>
  <si>
    <t>Раздел, Подраздел</t>
  </si>
  <si>
    <t>Получатели бюджетных средств</t>
  </si>
  <si>
    <t>Утв.
Думой
ЗАТО Северск 2007 г.</t>
  </si>
  <si>
    <t>(плюс, минус)</t>
  </si>
  <si>
    <t>Уточн.
Думой
 ЗАТО Северск 2007 г.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</si>
  <si>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</si>
  <si>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</si>
  <si>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</si>
  <si>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</si>
  <si>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</si>
  <si>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</si>
  <si>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</si>
  <si>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</si>
  <si>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1</t>
  </si>
  <si>
    <t>Итого по бюджету:</t>
  </si>
  <si>
    <t>I</t>
  </si>
  <si>
    <t>Капитальный ремонт за счет средств местного бюджета, в том числе:</t>
  </si>
  <si>
    <t>0100</t>
  </si>
  <si>
    <t>Общегосударственные вопросы</t>
  </si>
  <si>
    <t>0104</t>
  </si>
  <si>
    <t>Администрация ЗАТО Северск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</si>
  <si>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</si>
  <si>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</si>
  <si>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</si>
  <si>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  - программа "Повышение профилактики правонарушений  в ЗАТО Северск на 2006-2007 годы"</t>
  </si>
  <si>
    <t>0500</t>
  </si>
  <si>
    <t>Жилищно-коммунальное хозяйство</t>
  </si>
  <si>
    <t>0504</t>
  </si>
  <si>
    <t>Управление жилищно-коммунального хозяйства, транспорта и связи Администрации ЗАТО Северск  - восстановление лифта после пожара за счет средств ФНР</t>
  </si>
  <si>
    <t>0700</t>
  </si>
  <si>
    <t>Образование</t>
  </si>
  <si>
    <t>0701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</si>
  <si>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</si>
  <si>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</si>
  <si>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мероприятия по обеспечению пожарной безопасности (дошкольные образовательные учреждения)</t>
  </si>
  <si>
    <t>УКС ЖКХ Т и С  - Капитальный ремонт дошкольных образовательных учреждений Управление образования</t>
  </si>
  <si>
    <t>0702</t>
  </si>
  <si>
    <t>МОУ ЗАТО Северск ДОД СДЮСШОР "Лидер"</t>
  </si>
  <si>
    <t>Управление образования Администрации ЗАТО Северск  - мероприятия по обеспечению пожарной безопасности (общеобразовательные школы)</t>
  </si>
  <si>
    <t>УКС ЖКХ Т и С</t>
  </si>
  <si>
    <t xml:space="preserve"> - Капитальный ремонт кровли административного корпуса СДЮСШОР им.Л.Егоровой за счет средств фонда непредвиденных расходов Администрации ЗАТО Северск</t>
  </si>
  <si>
    <t xml:space="preserve"> - Капитальный ремонт кровли административного здания СДЮСШОР "Янтарь" за счет средств фонда непредвиденных расходов Администрации ЗАТО Северск</t>
  </si>
  <si>
    <t xml:space="preserve"> - капитальный ремонт общеобразовательных учреждений (школы) Управление образования</t>
  </si>
  <si>
    <t>0707</t>
  </si>
  <si>
    <t>Отдел по делам молодёжи Администрации ЗАТО Северск</t>
  </si>
  <si>
    <t>0709</t>
  </si>
  <si>
    <t>Управление образования Администрации ЗАТО Северск  - содержание по смете управления</t>
  </si>
  <si>
    <t>Итого капитальный ремонт за счет средств местного бюджета по разделу "Образование"</t>
  </si>
  <si>
    <t>0800</t>
  </si>
  <si>
    <t>Культура, кинематография и средства массовой информации</t>
  </si>
  <si>
    <t>0801</t>
  </si>
  <si>
    <t xml:space="preserve"> - капитальный ремонт кровли клуба в Иглаково за счет средств фонда непредвиденных расходов</t>
  </si>
  <si>
    <t>Итого капитальный ремонт за счет средств местного бюджета по разделу "Культура, СМИ"</t>
  </si>
  <si>
    <t>Всего капитальный ремонт за счет средств местного бюджета</t>
  </si>
  <si>
    <t>II</t>
  </si>
  <si>
    <t>Капитальный ремонт за счет субвенции федерального бюджета, в том числе:</t>
  </si>
  <si>
    <t>Управление образования Администрации ЗАТО Северск  - содержание дошкольных образовательных учреждений</t>
  </si>
  <si>
    <t xml:space="preserve"> - смета</t>
  </si>
  <si>
    <t xml:space="preserve"> - мероприятия по празднованию 60-летия города Северска</t>
  </si>
  <si>
    <t>Управление образования Администрации ЗАТО Северск  - содержание общеобразовательных школ</t>
  </si>
  <si>
    <t>МОУ ЗАТО Северск ДОД ДЮСШ НВС "Русь"</t>
  </si>
  <si>
    <t>УКС ЖКХ Т и С  - капитальный ремонт общеобразовательных учреждений (школы) Управление образования</t>
  </si>
  <si>
    <t>МУ ОЛ "Зелёный мыс"  - программа на развитие материально-технической базы оздоровительных лагерей</t>
  </si>
  <si>
    <t>Итого капитальный ремонт за счет субвенции федерального бюджета по разделу "Образование"</t>
  </si>
  <si>
    <t>МУ "Музей г.Северска"</t>
  </si>
  <si>
    <t>МУ "МТ "Наш мир"</t>
  </si>
  <si>
    <t>МУ "СМТ"  - мероприятия по празднованию 60-летия города Северска</t>
  </si>
  <si>
    <t>Детский театр</t>
  </si>
  <si>
    <t>МУ "СПП"</t>
  </si>
  <si>
    <t>Итого капитальный ремонт за счет средств субвенции федерального бюджета по разделу "Культура и СМИ"</t>
  </si>
  <si>
    <t>Всего капитальный ремонт за счет средств федерального бюджета</t>
  </si>
  <si>
    <t>III</t>
  </si>
  <si>
    <t>Капитальный ремонт за счет субсидии областного бюджета, в том числе: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</si>
  <si>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</si>
  <si>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</si>
  <si>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>МОУ ЗАТО Северск ДОД СДЮСШОР им.Л.Егоровой</t>
  </si>
  <si>
    <t>МУ ЗАТО Северск ДОЛ "Восход"  - программа на развитие материально-технической базы оздоровительных лагерей</t>
  </si>
  <si>
    <t>МУ ДОЛ "Берёзка"  - программа на развитие материально-технической базы оздоровительных лагерей</t>
  </si>
  <si>
    <t>МОУ ЗАТО Северск ДОД СДЮСШОР "Лидер"  - ОЦП "Развитие физической культуры и спорта в Томской области на 2006-2008 годы"</t>
  </si>
  <si>
    <t>Итого капитальный ремонт за счет субсидии областного бюджета по разделу "Образование"</t>
  </si>
  <si>
    <t>МУ ЦДБ</t>
  </si>
  <si>
    <t>МУ ЦГБ</t>
  </si>
  <si>
    <t>Итого капитальный ремонт за счет субсидии областного бюджета по разделу "Культура, СМИ"</t>
  </si>
  <si>
    <t xml:space="preserve">Всего капитальный ремонт за счет субсидии областного бюджета </t>
  </si>
  <si>
    <t>ВСЕГО:</t>
  </si>
  <si>
    <t>Приложение 11</t>
  </si>
  <si>
    <t xml:space="preserve"> - капитальный ремонт МУ "СПП" (Северский природный парк)</t>
  </si>
  <si>
    <r>
      <t>от__</t>
    </r>
    <r>
      <rPr>
        <u val="single"/>
        <sz val="12"/>
        <rFont val="Times New Roman"/>
        <family val="1"/>
      </rPr>
      <t>27.09.</t>
    </r>
    <r>
      <rPr>
        <sz val="12"/>
        <rFont val="Times New Roman"/>
        <family val="1"/>
      </rPr>
      <t>2007 №_</t>
    </r>
    <r>
      <rPr>
        <u val="single"/>
        <sz val="12"/>
        <rFont val="Times New Roman"/>
        <family val="1"/>
      </rPr>
      <t>39/3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</si>
</sst>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 vertical="justify" wrapText="1"/>
    </xf>
    <xf numFmtId="0" fontId="1" fillId="0" borderId="0" xfId="0" applyFont="1" applyAlignment="1">
      <alignment horizontal="left"/>
    </xf>
    <xf numFmtId="165" fontId="1" fillId="2" borderId="0" xfId="17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justify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justify" wrapText="1"/>
    </xf>
    <xf numFmtId="4" fontId="1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justify" wrapText="1"/>
    </xf>
    <xf numFmtId="49" fontId="2" fillId="0" borderId="2" xfId="0" applyNumberFormat="1" applyFont="1" applyBorder="1" applyAlignment="1">
      <alignment horizontal="left" vertical="justify" wrapText="1"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justify" wrapText="1"/>
    </xf>
    <xf numFmtId="4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4" fontId="1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justify" wrapText="1"/>
    </xf>
    <xf numFmtId="4" fontId="1" fillId="0" borderId="2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 vertical="justify" wrapText="1"/>
    </xf>
    <xf numFmtId="0" fontId="0" fillId="0" borderId="0" xfId="0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8.75390625" style="1" customWidth="1"/>
    <col min="2" max="2" width="64.125" style="6" customWidth="1"/>
    <col min="3" max="3" width="16.25390625" style="3" customWidth="1"/>
    <col min="4" max="5" width="16.625" style="3" customWidth="1"/>
    <col min="6" max="7" width="17.75390625" style="3" hidden="1" customWidth="1"/>
    <col min="8" max="17" width="17.75390625" style="4" hidden="1" customWidth="1"/>
    <col min="18" max="18" width="10.25390625" style="4" customWidth="1"/>
    <col min="19" max="16384" width="8.875" style="4" customWidth="1"/>
  </cols>
  <sheetData>
    <row r="1" spans="2:16" ht="15.75">
      <c r="B1" s="2"/>
      <c r="D1" s="3" t="s">
        <v>94</v>
      </c>
      <c r="P1" s="5"/>
    </row>
    <row r="2" spans="1:4" ht="15.75">
      <c r="A2" s="1" t="s">
        <v>0</v>
      </c>
      <c r="D2" s="7" t="s">
        <v>1</v>
      </c>
    </row>
    <row r="3" spans="1:4" ht="15.75">
      <c r="A3" s="1" t="s">
        <v>0</v>
      </c>
      <c r="D3" s="8" t="s">
        <v>96</v>
      </c>
    </row>
    <row r="4" spans="1:2" ht="15.75">
      <c r="A4" s="1" t="s">
        <v>0</v>
      </c>
      <c r="B4" s="6" t="s">
        <v>2</v>
      </c>
    </row>
    <row r="5" spans="1:9" ht="33" customHeight="1">
      <c r="A5" s="1" t="s">
        <v>0</v>
      </c>
      <c r="B5" s="46" t="s">
        <v>3</v>
      </c>
      <c r="C5" s="47"/>
      <c r="D5" s="47"/>
      <c r="E5" s="47"/>
      <c r="F5" s="9"/>
      <c r="G5" s="9"/>
      <c r="H5" s="9"/>
      <c r="I5" s="9"/>
    </row>
    <row r="6" spans="1:2" ht="15.75" hidden="1">
      <c r="A6" s="1" t="s">
        <v>0</v>
      </c>
      <c r="B6" s="6" t="s">
        <v>4</v>
      </c>
    </row>
    <row r="7" spans="1:2" ht="31.5" hidden="1">
      <c r="A7" s="1" t="s">
        <v>0</v>
      </c>
      <c r="B7" s="6" t="s">
        <v>5</v>
      </c>
    </row>
    <row r="8" ht="15.75" hidden="1">
      <c r="B8" s="6" t="s">
        <v>2</v>
      </c>
    </row>
    <row r="9" ht="31.5" hidden="1">
      <c r="B9" s="6" t="s">
        <v>6</v>
      </c>
    </row>
    <row r="10" ht="15.75" customHeight="1" hidden="1">
      <c r="B10" s="6" t="s">
        <v>7</v>
      </c>
    </row>
    <row r="11" ht="15.75" customHeight="1" hidden="1"/>
    <row r="12" ht="15" customHeight="1" hidden="1"/>
    <row r="13" ht="17.25" customHeight="1" hidden="1"/>
    <row r="14" ht="16.5" customHeight="1" hidden="1"/>
    <row r="15" ht="15.75" customHeight="1" hidden="1"/>
    <row r="16" ht="15.75" customHeight="1" hidden="1"/>
    <row r="17" spans="5:17" ht="15.75">
      <c r="E17" s="45" t="s">
        <v>8</v>
      </c>
      <c r="P17" s="4" t="s">
        <v>8</v>
      </c>
      <c r="Q17" s="10"/>
    </row>
    <row r="18" spans="1:17" s="15" customFormat="1" ht="68.25" customHeight="1">
      <c r="A18" s="11" t="s">
        <v>9</v>
      </c>
      <c r="B18" s="12" t="s">
        <v>10</v>
      </c>
      <c r="C18" s="13" t="s">
        <v>11</v>
      </c>
      <c r="D18" s="14" t="s">
        <v>12</v>
      </c>
      <c r="E18" s="13" t="s">
        <v>13</v>
      </c>
      <c r="F18" s="13" t="s">
        <v>14</v>
      </c>
      <c r="G18" s="14" t="s">
        <v>12</v>
      </c>
      <c r="H18" s="14" t="s">
        <v>15</v>
      </c>
      <c r="I18" s="13" t="s">
        <v>16</v>
      </c>
      <c r="J18" s="14" t="s">
        <v>12</v>
      </c>
      <c r="K18" s="14" t="s">
        <v>17</v>
      </c>
      <c r="L18" s="13" t="s">
        <v>18</v>
      </c>
      <c r="M18" s="14" t="s">
        <v>12</v>
      </c>
      <c r="N18" s="14" t="s">
        <v>19</v>
      </c>
      <c r="O18" s="13" t="s">
        <v>20</v>
      </c>
      <c r="P18" s="14" t="s">
        <v>12</v>
      </c>
      <c r="Q18" s="14" t="s">
        <v>21</v>
      </c>
    </row>
    <row r="19" spans="1:17" s="15" customFormat="1" ht="13.5" customHeight="1">
      <c r="A19" s="16" t="s">
        <v>22</v>
      </c>
      <c r="B19" s="17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</row>
    <row r="20" spans="1:17" ht="15.75" hidden="1">
      <c r="A20" s="16"/>
      <c r="B20" s="19" t="s">
        <v>23</v>
      </c>
      <c r="C20" s="20">
        <v>0</v>
      </c>
      <c r="D20" s="20">
        <v>9000</v>
      </c>
      <c r="E20" s="20">
        <v>9000</v>
      </c>
      <c r="F20" s="20">
        <v>0</v>
      </c>
      <c r="G20" s="20">
        <v>1500</v>
      </c>
      <c r="H20" s="20">
        <v>1500</v>
      </c>
      <c r="I20" s="20">
        <v>0</v>
      </c>
      <c r="J20" s="20">
        <v>1210</v>
      </c>
      <c r="K20" s="20">
        <v>1210</v>
      </c>
      <c r="L20" s="20">
        <v>0</v>
      </c>
      <c r="M20" s="20">
        <v>4540</v>
      </c>
      <c r="N20" s="20">
        <v>4540</v>
      </c>
      <c r="O20" s="20">
        <v>0</v>
      </c>
      <c r="P20" s="20">
        <v>1750</v>
      </c>
      <c r="Q20" s="20">
        <v>1750</v>
      </c>
    </row>
    <row r="21" spans="1:17" ht="15.75" hidden="1">
      <c r="A21" s="16"/>
      <c r="B21" s="19" t="s">
        <v>23</v>
      </c>
      <c r="C21" s="20">
        <v>0</v>
      </c>
      <c r="D21" s="20">
        <v>0</v>
      </c>
      <c r="E21" s="20">
        <v>0</v>
      </c>
      <c r="F21" s="20">
        <v>0</v>
      </c>
      <c r="G21" s="20">
        <v>90</v>
      </c>
      <c r="H21" s="20">
        <v>90</v>
      </c>
      <c r="I21" s="20">
        <v>0</v>
      </c>
      <c r="J21" s="20">
        <v>210</v>
      </c>
      <c r="K21" s="20">
        <v>210</v>
      </c>
      <c r="L21" s="20">
        <v>0</v>
      </c>
      <c r="M21" s="20">
        <v>-300</v>
      </c>
      <c r="N21" s="20">
        <v>-300</v>
      </c>
      <c r="O21" s="20">
        <v>0</v>
      </c>
      <c r="P21" s="20">
        <v>0</v>
      </c>
      <c r="Q21" s="20">
        <v>0</v>
      </c>
    </row>
    <row r="22" spans="1:17" ht="3.75" customHeight="1" hidden="1">
      <c r="A22" s="16"/>
      <c r="B22" s="19" t="s">
        <v>23</v>
      </c>
      <c r="C22" s="20">
        <v>0</v>
      </c>
      <c r="D22" s="20">
        <v>150</v>
      </c>
      <c r="E22" s="20">
        <v>150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150</v>
      </c>
      <c r="Q22" s="20">
        <v>150</v>
      </c>
    </row>
    <row r="23" spans="1:17" ht="15.75" hidden="1">
      <c r="A23" s="16"/>
      <c r="B23" s="19" t="s">
        <v>23</v>
      </c>
      <c r="C23" s="20">
        <v>0</v>
      </c>
      <c r="D23" s="20">
        <v>332</v>
      </c>
      <c r="E23" s="20">
        <v>332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332</v>
      </c>
      <c r="Q23" s="20">
        <v>332</v>
      </c>
    </row>
    <row r="24" spans="1:17" ht="15.75" hidden="1">
      <c r="A24" s="16"/>
      <c r="B24" s="19" t="s">
        <v>23</v>
      </c>
      <c r="C24" s="20">
        <v>0</v>
      </c>
      <c r="D24" s="20">
        <v>331</v>
      </c>
      <c r="E24" s="20">
        <v>331</v>
      </c>
      <c r="F24" s="20">
        <v>0</v>
      </c>
      <c r="G24" s="20">
        <v>130</v>
      </c>
      <c r="H24" s="20">
        <v>130</v>
      </c>
      <c r="I24" s="20">
        <v>0</v>
      </c>
      <c r="J24" s="20">
        <v>304</v>
      </c>
      <c r="K24" s="20">
        <v>304</v>
      </c>
      <c r="L24" s="20">
        <v>0</v>
      </c>
      <c r="M24" s="20">
        <v>-103</v>
      </c>
      <c r="N24" s="20">
        <v>-103</v>
      </c>
      <c r="O24" s="20">
        <v>0</v>
      </c>
      <c r="P24" s="20">
        <v>0</v>
      </c>
      <c r="Q24" s="20">
        <v>0</v>
      </c>
    </row>
    <row r="25" spans="1:17" ht="15.75" hidden="1">
      <c r="A25" s="16"/>
      <c r="B25" s="19" t="s">
        <v>23</v>
      </c>
      <c r="C25" s="20">
        <v>0</v>
      </c>
      <c r="D25" s="20">
        <v>10000</v>
      </c>
      <c r="E25" s="20">
        <v>10000</v>
      </c>
      <c r="F25" s="20">
        <v>0</v>
      </c>
      <c r="G25" s="20">
        <v>3000</v>
      </c>
      <c r="H25" s="20">
        <v>3000</v>
      </c>
      <c r="I25" s="20">
        <v>0</v>
      </c>
      <c r="J25" s="20">
        <v>4300</v>
      </c>
      <c r="K25" s="20">
        <v>4300</v>
      </c>
      <c r="L25" s="20">
        <v>0</v>
      </c>
      <c r="M25" s="20">
        <v>1575</v>
      </c>
      <c r="N25" s="20">
        <v>1575</v>
      </c>
      <c r="O25" s="20">
        <v>0</v>
      </c>
      <c r="P25" s="20">
        <v>1125</v>
      </c>
      <c r="Q25" s="20">
        <v>1125</v>
      </c>
    </row>
    <row r="26" spans="1:17" ht="15.75" hidden="1">
      <c r="A26" s="16"/>
      <c r="B26" s="19" t="s">
        <v>23</v>
      </c>
      <c r="C26" s="20">
        <v>0</v>
      </c>
      <c r="D26" s="20">
        <v>300</v>
      </c>
      <c r="E26" s="20">
        <v>300</v>
      </c>
      <c r="F26" s="20">
        <v>0</v>
      </c>
      <c r="G26" s="20">
        <v>90</v>
      </c>
      <c r="H26" s="20">
        <v>90</v>
      </c>
      <c r="I26" s="20">
        <v>0</v>
      </c>
      <c r="J26" s="20">
        <v>210</v>
      </c>
      <c r="K26" s="20">
        <v>210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1:17" ht="15.75" hidden="1">
      <c r="A27" s="16"/>
      <c r="B27" s="19" t="s">
        <v>23</v>
      </c>
      <c r="C27" s="20">
        <v>0</v>
      </c>
      <c r="D27" s="20">
        <v>400</v>
      </c>
      <c r="E27" s="20">
        <v>400</v>
      </c>
      <c r="F27" s="20">
        <v>0</v>
      </c>
      <c r="G27" s="20">
        <v>0</v>
      </c>
      <c r="H27" s="20">
        <v>0</v>
      </c>
      <c r="I27" s="20">
        <v>0</v>
      </c>
      <c r="J27" s="20">
        <v>120</v>
      </c>
      <c r="K27" s="20">
        <v>120</v>
      </c>
      <c r="L27" s="20">
        <v>0</v>
      </c>
      <c r="M27" s="20">
        <v>280</v>
      </c>
      <c r="N27" s="20">
        <v>280</v>
      </c>
      <c r="O27" s="20">
        <v>0</v>
      </c>
      <c r="P27" s="20">
        <v>0</v>
      </c>
      <c r="Q27" s="20">
        <v>0</v>
      </c>
    </row>
    <row r="28" spans="1:17" ht="15.75" hidden="1">
      <c r="A28" s="16"/>
      <c r="B28" s="19" t="s">
        <v>23</v>
      </c>
      <c r="C28" s="20">
        <v>0</v>
      </c>
      <c r="D28" s="20">
        <v>3200</v>
      </c>
      <c r="E28" s="20">
        <v>3200</v>
      </c>
      <c r="F28" s="20">
        <v>0</v>
      </c>
      <c r="G28" s="20">
        <v>880</v>
      </c>
      <c r="H28" s="20">
        <v>880</v>
      </c>
      <c r="I28" s="20">
        <v>0</v>
      </c>
      <c r="J28" s="20">
        <v>1000</v>
      </c>
      <c r="K28" s="20">
        <v>1000</v>
      </c>
      <c r="L28" s="20">
        <v>0</v>
      </c>
      <c r="M28" s="20">
        <v>1070</v>
      </c>
      <c r="N28" s="20">
        <v>1070</v>
      </c>
      <c r="O28" s="20">
        <v>0</v>
      </c>
      <c r="P28" s="20">
        <v>250</v>
      </c>
      <c r="Q28" s="20">
        <v>250</v>
      </c>
    </row>
    <row r="29" spans="1:17" ht="15.75" hidden="1">
      <c r="A29" s="16"/>
      <c r="B29" s="19" t="s">
        <v>23</v>
      </c>
      <c r="C29" s="20">
        <v>0</v>
      </c>
      <c r="D29" s="20">
        <v>1581.67</v>
      </c>
      <c r="E29" s="20">
        <v>1581.67</v>
      </c>
      <c r="F29" s="20">
        <v>0</v>
      </c>
      <c r="G29" s="20">
        <v>500</v>
      </c>
      <c r="H29" s="20">
        <v>500</v>
      </c>
      <c r="I29" s="20">
        <v>0</v>
      </c>
      <c r="J29" s="20">
        <v>863</v>
      </c>
      <c r="K29" s="20">
        <v>863</v>
      </c>
      <c r="L29" s="20">
        <v>0</v>
      </c>
      <c r="M29" s="20">
        <v>0</v>
      </c>
      <c r="N29" s="20">
        <v>0</v>
      </c>
      <c r="O29" s="20">
        <v>0</v>
      </c>
      <c r="P29" s="20">
        <v>218.67</v>
      </c>
      <c r="Q29" s="20">
        <v>218.67</v>
      </c>
    </row>
    <row r="30" spans="1:17" ht="15.75" hidden="1">
      <c r="A30" s="16"/>
      <c r="B30" s="19" t="s">
        <v>23</v>
      </c>
      <c r="C30" s="20">
        <v>0</v>
      </c>
      <c r="D30" s="20">
        <v>69.98</v>
      </c>
      <c r="E30" s="20">
        <v>69.98</v>
      </c>
      <c r="F30" s="20">
        <v>0</v>
      </c>
      <c r="G30" s="20">
        <v>69</v>
      </c>
      <c r="H30" s="20">
        <v>69</v>
      </c>
      <c r="I30" s="20">
        <v>0</v>
      </c>
      <c r="J30" s="20">
        <v>0.98</v>
      </c>
      <c r="K30" s="20">
        <v>0.98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15.75" hidden="1">
      <c r="A31" s="16"/>
      <c r="B31" s="19" t="s">
        <v>23</v>
      </c>
      <c r="C31" s="20">
        <v>0</v>
      </c>
      <c r="D31" s="20">
        <v>5000</v>
      </c>
      <c r="E31" s="20">
        <v>5000</v>
      </c>
      <c r="F31" s="20">
        <v>0</v>
      </c>
      <c r="G31" s="20">
        <v>1660</v>
      </c>
      <c r="H31" s="20">
        <v>1660</v>
      </c>
      <c r="I31" s="20">
        <v>0</v>
      </c>
      <c r="J31" s="20">
        <v>2264</v>
      </c>
      <c r="K31" s="20">
        <v>2264</v>
      </c>
      <c r="L31" s="20">
        <v>0</v>
      </c>
      <c r="M31" s="20">
        <v>1076</v>
      </c>
      <c r="N31" s="20">
        <v>1076</v>
      </c>
      <c r="O31" s="20">
        <v>0</v>
      </c>
      <c r="P31" s="20">
        <v>0</v>
      </c>
      <c r="Q31" s="20">
        <v>0</v>
      </c>
    </row>
    <row r="32" spans="1:17" ht="15.75" hidden="1">
      <c r="A32" s="16"/>
      <c r="B32" s="19" t="s">
        <v>23</v>
      </c>
      <c r="C32" s="20">
        <v>0</v>
      </c>
      <c r="D32" s="20">
        <v>500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500</v>
      </c>
      <c r="K32" s="20">
        <v>500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</row>
    <row r="33" spans="1:17" ht="15.75" hidden="1">
      <c r="A33" s="16"/>
      <c r="B33" s="19" t="s">
        <v>23</v>
      </c>
      <c r="C33" s="20">
        <v>0</v>
      </c>
      <c r="D33" s="20">
        <v>17071.1</v>
      </c>
      <c r="E33" s="20">
        <v>17071.1</v>
      </c>
      <c r="F33" s="20">
        <v>0</v>
      </c>
      <c r="G33" s="20">
        <v>6000</v>
      </c>
      <c r="H33" s="20">
        <v>6000</v>
      </c>
      <c r="I33" s="20">
        <v>0</v>
      </c>
      <c r="J33" s="20">
        <v>7000</v>
      </c>
      <c r="K33" s="20">
        <v>7000</v>
      </c>
      <c r="L33" s="20">
        <v>0</v>
      </c>
      <c r="M33" s="20">
        <v>3071.1</v>
      </c>
      <c r="N33" s="20">
        <v>3071.1</v>
      </c>
      <c r="O33" s="20">
        <v>0</v>
      </c>
      <c r="P33" s="20">
        <v>1000</v>
      </c>
      <c r="Q33" s="20">
        <v>1000</v>
      </c>
    </row>
    <row r="34" spans="1:17" ht="15.75" hidden="1">
      <c r="A34" s="16"/>
      <c r="B34" s="19" t="s">
        <v>23</v>
      </c>
      <c r="C34" s="20">
        <v>0</v>
      </c>
      <c r="D34" s="20">
        <v>535</v>
      </c>
      <c r="E34" s="20">
        <v>535</v>
      </c>
      <c r="F34" s="20">
        <v>0</v>
      </c>
      <c r="G34" s="20">
        <v>535</v>
      </c>
      <c r="H34" s="20">
        <v>535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</row>
    <row r="35" spans="1:17" ht="15.75" hidden="1">
      <c r="A35" s="16"/>
      <c r="B35" s="19" t="s">
        <v>23</v>
      </c>
      <c r="C35" s="20">
        <v>0</v>
      </c>
      <c r="D35" s="20">
        <v>13539.62</v>
      </c>
      <c r="E35" s="20">
        <v>13539.62</v>
      </c>
      <c r="F35" s="20">
        <v>0</v>
      </c>
      <c r="G35" s="20">
        <v>3020</v>
      </c>
      <c r="H35" s="20">
        <v>3020</v>
      </c>
      <c r="I35" s="20">
        <v>0</v>
      </c>
      <c r="J35" s="20">
        <v>2868</v>
      </c>
      <c r="K35" s="20">
        <v>2868</v>
      </c>
      <c r="L35" s="20">
        <v>0</v>
      </c>
      <c r="M35" s="20">
        <v>5220.18</v>
      </c>
      <c r="N35" s="20">
        <v>5220.18</v>
      </c>
      <c r="O35" s="20">
        <v>0</v>
      </c>
      <c r="P35" s="20">
        <v>2431.44</v>
      </c>
      <c r="Q35" s="20">
        <v>2431.44</v>
      </c>
    </row>
    <row r="36" spans="1:17" ht="15.75" hidden="1">
      <c r="A36" s="16"/>
      <c r="B36" s="19" t="s">
        <v>23</v>
      </c>
      <c r="C36" s="20">
        <v>0</v>
      </c>
      <c r="D36" s="20">
        <v>13207.82</v>
      </c>
      <c r="E36" s="20">
        <v>13207.82</v>
      </c>
      <c r="F36" s="20">
        <v>0</v>
      </c>
      <c r="G36" s="20">
        <v>3539</v>
      </c>
      <c r="H36" s="20">
        <v>3539</v>
      </c>
      <c r="I36" s="20">
        <v>0</v>
      </c>
      <c r="J36" s="20">
        <v>6232</v>
      </c>
      <c r="K36" s="20">
        <v>6232</v>
      </c>
      <c r="L36" s="20">
        <v>0</v>
      </c>
      <c r="M36" s="20">
        <v>2000.82</v>
      </c>
      <c r="N36" s="20">
        <v>2000.82</v>
      </c>
      <c r="O36" s="20">
        <v>0</v>
      </c>
      <c r="P36" s="20">
        <v>1436</v>
      </c>
      <c r="Q36" s="20">
        <v>1436</v>
      </c>
    </row>
    <row r="37" spans="1:17" ht="15.75" hidden="1">
      <c r="A37" s="16"/>
      <c r="B37" s="19" t="s">
        <v>23</v>
      </c>
      <c r="C37" s="20">
        <v>0</v>
      </c>
      <c r="D37" s="20">
        <v>801.9</v>
      </c>
      <c r="E37" s="20">
        <v>801.9</v>
      </c>
      <c r="F37" s="20">
        <v>0</v>
      </c>
      <c r="G37" s="20">
        <v>500</v>
      </c>
      <c r="H37" s="20">
        <v>500</v>
      </c>
      <c r="I37" s="20">
        <v>0</v>
      </c>
      <c r="J37" s="20">
        <v>610</v>
      </c>
      <c r="K37" s="20">
        <v>610</v>
      </c>
      <c r="L37" s="20">
        <v>0</v>
      </c>
      <c r="M37" s="20">
        <v>-308.1</v>
      </c>
      <c r="N37" s="20">
        <v>-308.1</v>
      </c>
      <c r="O37" s="20">
        <v>0</v>
      </c>
      <c r="P37" s="20">
        <v>0</v>
      </c>
      <c r="Q37" s="20">
        <v>0</v>
      </c>
    </row>
    <row r="38" spans="1:17" ht="15.75" hidden="1">
      <c r="A38" s="16"/>
      <c r="B38" s="19" t="s">
        <v>23</v>
      </c>
      <c r="C38" s="20">
        <v>0</v>
      </c>
      <c r="D38" s="20">
        <v>1498.7</v>
      </c>
      <c r="E38" s="20">
        <v>1498.7</v>
      </c>
      <c r="F38" s="20">
        <v>0</v>
      </c>
      <c r="G38" s="20">
        <v>0</v>
      </c>
      <c r="H38" s="20">
        <v>0</v>
      </c>
      <c r="I38" s="20">
        <v>0</v>
      </c>
      <c r="J38" s="20">
        <v>604.7</v>
      </c>
      <c r="K38" s="20">
        <v>604.7</v>
      </c>
      <c r="L38" s="20">
        <v>0</v>
      </c>
      <c r="M38" s="20">
        <v>433.1</v>
      </c>
      <c r="N38" s="20">
        <v>433.1</v>
      </c>
      <c r="O38" s="20">
        <v>0</v>
      </c>
      <c r="P38" s="20">
        <v>460.9</v>
      </c>
      <c r="Q38" s="20">
        <v>460.9</v>
      </c>
    </row>
    <row r="39" spans="1:17" ht="15.75" hidden="1">
      <c r="A39" s="16"/>
      <c r="B39" s="19" t="s">
        <v>23</v>
      </c>
      <c r="C39" s="20">
        <v>0</v>
      </c>
      <c r="D39" s="20">
        <v>281.7</v>
      </c>
      <c r="E39" s="20">
        <v>281.7</v>
      </c>
      <c r="F39" s="20">
        <v>0</v>
      </c>
      <c r="G39" s="20">
        <v>0</v>
      </c>
      <c r="H39" s="20">
        <v>0</v>
      </c>
      <c r="I39" s="20">
        <v>0</v>
      </c>
      <c r="J39" s="20">
        <v>127</v>
      </c>
      <c r="K39" s="20">
        <v>127</v>
      </c>
      <c r="L39" s="20">
        <v>0</v>
      </c>
      <c r="M39" s="20">
        <v>73</v>
      </c>
      <c r="N39" s="20">
        <v>73</v>
      </c>
      <c r="O39" s="20">
        <v>0</v>
      </c>
      <c r="P39" s="20">
        <v>81.7</v>
      </c>
      <c r="Q39" s="20">
        <v>81.7</v>
      </c>
    </row>
    <row r="40" spans="1:17" ht="15.75" hidden="1">
      <c r="A40" s="16"/>
      <c r="B40" s="19" t="s">
        <v>23</v>
      </c>
      <c r="C40" s="20">
        <v>0</v>
      </c>
      <c r="D40" s="20">
        <v>151.89</v>
      </c>
      <c r="E40" s="20">
        <v>151.89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50</v>
      </c>
      <c r="N40" s="20">
        <v>50</v>
      </c>
      <c r="O40" s="20">
        <v>0</v>
      </c>
      <c r="P40" s="20">
        <v>101.89</v>
      </c>
      <c r="Q40" s="20">
        <v>101.89</v>
      </c>
    </row>
    <row r="41" spans="1:17" ht="15.75" hidden="1">
      <c r="A41" s="16"/>
      <c r="B41" s="19" t="s">
        <v>23</v>
      </c>
      <c r="C41" s="20">
        <v>0</v>
      </c>
      <c r="D41" s="20">
        <v>1480</v>
      </c>
      <c r="E41" s="20">
        <v>1480</v>
      </c>
      <c r="F41" s="20">
        <v>0</v>
      </c>
      <c r="G41" s="20">
        <v>450</v>
      </c>
      <c r="H41" s="20">
        <v>450</v>
      </c>
      <c r="I41" s="20">
        <v>0</v>
      </c>
      <c r="J41" s="20">
        <v>1050</v>
      </c>
      <c r="K41" s="20">
        <v>1050</v>
      </c>
      <c r="L41" s="20">
        <v>0</v>
      </c>
      <c r="M41" s="20">
        <v>-20</v>
      </c>
      <c r="N41" s="20">
        <v>-20</v>
      </c>
      <c r="O41" s="20">
        <v>0</v>
      </c>
      <c r="P41" s="20">
        <v>0</v>
      </c>
      <c r="Q41" s="20">
        <v>0</v>
      </c>
    </row>
    <row r="42" spans="1:17" ht="15.75" hidden="1">
      <c r="A42" s="16"/>
      <c r="B42" s="19" t="s">
        <v>23</v>
      </c>
      <c r="C42" s="20">
        <v>0</v>
      </c>
      <c r="D42" s="20">
        <v>537</v>
      </c>
      <c r="E42" s="20">
        <v>537</v>
      </c>
      <c r="F42" s="20">
        <v>0</v>
      </c>
      <c r="G42" s="20">
        <v>200</v>
      </c>
      <c r="H42" s="20">
        <v>200</v>
      </c>
      <c r="I42" s="20">
        <v>0</v>
      </c>
      <c r="J42" s="20">
        <v>337</v>
      </c>
      <c r="K42" s="20">
        <v>337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</row>
    <row r="43" spans="1:17" ht="15.75" hidden="1">
      <c r="A43" s="16"/>
      <c r="B43" s="19" t="s">
        <v>23</v>
      </c>
      <c r="C43" s="20">
        <v>0</v>
      </c>
      <c r="D43" s="20">
        <v>461.13</v>
      </c>
      <c r="E43" s="20">
        <v>461.13</v>
      </c>
      <c r="F43" s="20">
        <v>0</v>
      </c>
      <c r="G43" s="20">
        <v>0</v>
      </c>
      <c r="H43" s="20">
        <v>0</v>
      </c>
      <c r="I43" s="20">
        <v>0</v>
      </c>
      <c r="J43" s="20">
        <v>461.13</v>
      </c>
      <c r="K43" s="20">
        <v>461.13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</row>
    <row r="44" spans="1:17" ht="15.75" hidden="1">
      <c r="A44" s="16"/>
      <c r="B44" s="19" t="s">
        <v>23</v>
      </c>
      <c r="C44" s="20">
        <v>0</v>
      </c>
      <c r="D44" s="20">
        <v>1600</v>
      </c>
      <c r="E44" s="20">
        <v>1600</v>
      </c>
      <c r="F44" s="20">
        <v>0</v>
      </c>
      <c r="G44" s="20">
        <v>775</v>
      </c>
      <c r="H44" s="20">
        <v>775</v>
      </c>
      <c r="I44" s="20">
        <v>0</v>
      </c>
      <c r="J44" s="20">
        <v>825</v>
      </c>
      <c r="K44" s="20">
        <v>825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</row>
    <row r="45" spans="1:17" ht="15.75" hidden="1">
      <c r="A45" s="16"/>
      <c r="B45" s="19" t="s">
        <v>23</v>
      </c>
      <c r="C45" s="20">
        <v>0</v>
      </c>
      <c r="D45" s="20">
        <v>831</v>
      </c>
      <c r="E45" s="20">
        <v>831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831</v>
      </c>
      <c r="N45" s="20">
        <v>831</v>
      </c>
      <c r="O45" s="20">
        <v>0</v>
      </c>
      <c r="P45" s="20">
        <v>0</v>
      </c>
      <c r="Q45" s="20">
        <v>0</v>
      </c>
    </row>
    <row r="46" spans="1:17" ht="15.75" hidden="1">
      <c r="A46" s="16"/>
      <c r="B46" s="19" t="s">
        <v>23</v>
      </c>
      <c r="C46" s="20">
        <v>0</v>
      </c>
      <c r="D46" s="20">
        <v>238.09</v>
      </c>
      <c r="E46" s="20">
        <v>238.09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238.09</v>
      </c>
      <c r="N46" s="20">
        <v>238.09</v>
      </c>
      <c r="O46" s="20">
        <v>0</v>
      </c>
      <c r="P46" s="20">
        <v>0</v>
      </c>
      <c r="Q46" s="20">
        <v>0</v>
      </c>
    </row>
    <row r="47" spans="1:17" ht="15.75" hidden="1">
      <c r="A47" s="16"/>
      <c r="B47" s="19" t="s">
        <v>23</v>
      </c>
      <c r="C47" s="20">
        <v>0</v>
      </c>
      <c r="D47" s="20">
        <v>59.5</v>
      </c>
      <c r="E47" s="20">
        <v>59.5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59.5</v>
      </c>
      <c r="N47" s="20">
        <v>59.5</v>
      </c>
      <c r="O47" s="20">
        <v>0</v>
      </c>
      <c r="P47" s="20">
        <v>0</v>
      </c>
      <c r="Q47" s="20">
        <v>0</v>
      </c>
    </row>
    <row r="48" spans="1:17" ht="15.75" hidden="1">
      <c r="A48" s="16"/>
      <c r="B48" s="19" t="s">
        <v>23</v>
      </c>
      <c r="C48" s="20">
        <v>0</v>
      </c>
      <c r="D48" s="20">
        <v>200.06</v>
      </c>
      <c r="E48" s="20">
        <v>200.06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200.06</v>
      </c>
      <c r="N48" s="20">
        <v>200.06</v>
      </c>
      <c r="O48" s="20">
        <v>0</v>
      </c>
      <c r="P48" s="20">
        <v>0</v>
      </c>
      <c r="Q48" s="20">
        <v>0</v>
      </c>
    </row>
    <row r="49" spans="1:17" ht="15.75" hidden="1">
      <c r="A49" s="16"/>
      <c r="B49" s="19" t="s">
        <v>23</v>
      </c>
      <c r="C49" s="20">
        <v>0</v>
      </c>
      <c r="D49" s="20">
        <v>950</v>
      </c>
      <c r="E49" s="20">
        <v>950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950</v>
      </c>
      <c r="N49" s="20">
        <v>950</v>
      </c>
      <c r="O49" s="20">
        <v>0</v>
      </c>
      <c r="P49" s="20">
        <v>0</v>
      </c>
      <c r="Q49" s="20">
        <v>0</v>
      </c>
    </row>
    <row r="50" spans="1:17" ht="15.75" hidden="1">
      <c r="A50" s="16"/>
      <c r="B50" s="19" t="s">
        <v>23</v>
      </c>
      <c r="C50" s="20">
        <v>0</v>
      </c>
      <c r="D50" s="20">
        <v>5548.2</v>
      </c>
      <c r="E50" s="20">
        <v>5548.2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5548.2</v>
      </c>
      <c r="N50" s="20">
        <v>5548.2</v>
      </c>
      <c r="O50" s="20">
        <v>0</v>
      </c>
      <c r="P50" s="20">
        <v>0</v>
      </c>
      <c r="Q50" s="20">
        <v>0</v>
      </c>
    </row>
    <row r="51" spans="1:17" ht="38.25" customHeight="1">
      <c r="A51" s="21" t="s">
        <v>24</v>
      </c>
      <c r="B51" s="22" t="s">
        <v>25</v>
      </c>
      <c r="C51" s="20"/>
      <c r="D51" s="20"/>
      <c r="E51" s="20"/>
      <c r="F51" s="20">
        <v>0</v>
      </c>
      <c r="G51" s="20">
        <v>4039</v>
      </c>
      <c r="H51" s="20">
        <v>4039</v>
      </c>
      <c r="I51" s="20">
        <v>0</v>
      </c>
      <c r="J51" s="20">
        <v>4707.81</v>
      </c>
      <c r="K51" s="20">
        <v>4707.81</v>
      </c>
      <c r="L51" s="20">
        <v>0</v>
      </c>
      <c r="M51" s="20">
        <v>9941.95</v>
      </c>
      <c r="N51" s="20">
        <v>9941.95</v>
      </c>
      <c r="O51" s="20">
        <v>0</v>
      </c>
      <c r="P51" s="20">
        <v>2372.6</v>
      </c>
      <c r="Q51" s="20">
        <v>2372.6</v>
      </c>
    </row>
    <row r="52" spans="1:17" s="25" customFormat="1" ht="15.75">
      <c r="A52" s="21" t="s">
        <v>26</v>
      </c>
      <c r="B52" s="23" t="s">
        <v>27</v>
      </c>
      <c r="C52" s="24">
        <v>9000</v>
      </c>
      <c r="D52" s="24"/>
      <c r="E52" s="24">
        <v>9000</v>
      </c>
      <c r="F52" s="24">
        <v>0</v>
      </c>
      <c r="G52" s="24">
        <v>1500</v>
      </c>
      <c r="H52" s="24">
        <v>1500</v>
      </c>
      <c r="I52" s="24">
        <v>0</v>
      </c>
      <c r="J52" s="24">
        <v>1210</v>
      </c>
      <c r="K52" s="24">
        <v>1210</v>
      </c>
      <c r="L52" s="24">
        <v>0</v>
      </c>
      <c r="M52" s="24">
        <v>4540</v>
      </c>
      <c r="N52" s="24">
        <v>4540</v>
      </c>
      <c r="O52" s="24">
        <v>0</v>
      </c>
      <c r="P52" s="24">
        <v>1750</v>
      </c>
      <c r="Q52" s="24">
        <v>1750</v>
      </c>
    </row>
    <row r="53" spans="1:17" s="29" customFormat="1" ht="15.75">
      <c r="A53" s="26" t="s">
        <v>28</v>
      </c>
      <c r="B53" s="27" t="s">
        <v>29</v>
      </c>
      <c r="C53" s="28">
        <v>9000</v>
      </c>
      <c r="D53" s="28"/>
      <c r="E53" s="28">
        <v>9000</v>
      </c>
      <c r="F53" s="28">
        <v>0</v>
      </c>
      <c r="G53" s="28">
        <v>1500</v>
      </c>
      <c r="H53" s="28">
        <v>1500</v>
      </c>
      <c r="I53" s="28">
        <v>0</v>
      </c>
      <c r="J53" s="28">
        <v>1210</v>
      </c>
      <c r="K53" s="28">
        <v>1210</v>
      </c>
      <c r="L53" s="28">
        <v>0</v>
      </c>
      <c r="M53" s="28">
        <v>4540</v>
      </c>
      <c r="N53" s="28">
        <v>4540</v>
      </c>
      <c r="O53" s="28">
        <v>0</v>
      </c>
      <c r="P53" s="28">
        <v>1750</v>
      </c>
      <c r="Q53" s="28">
        <v>1750</v>
      </c>
    </row>
    <row r="54" spans="1:17" s="25" customFormat="1" ht="31.5">
      <c r="A54" s="21" t="s">
        <v>30</v>
      </c>
      <c r="B54" s="23" t="s">
        <v>31</v>
      </c>
      <c r="C54" s="24">
        <v>1600</v>
      </c>
      <c r="D54" s="24"/>
      <c r="E54" s="24">
        <v>1600</v>
      </c>
      <c r="F54" s="24">
        <v>0</v>
      </c>
      <c r="G54" s="24">
        <v>775</v>
      </c>
      <c r="H54" s="24">
        <v>775</v>
      </c>
      <c r="I54" s="24">
        <v>0</v>
      </c>
      <c r="J54" s="24">
        <v>825</v>
      </c>
      <c r="K54" s="24">
        <v>825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</row>
    <row r="55" spans="1:17" s="29" customFormat="1" ht="45.75" customHeight="1">
      <c r="A55" s="26" t="s">
        <v>32</v>
      </c>
      <c r="B55" s="27" t="s">
        <v>33</v>
      </c>
      <c r="C55" s="28">
        <v>1600</v>
      </c>
      <c r="D55" s="28"/>
      <c r="E55" s="28">
        <v>1600</v>
      </c>
      <c r="F55" s="28">
        <v>0</v>
      </c>
      <c r="G55" s="28">
        <v>775</v>
      </c>
      <c r="H55" s="28">
        <v>775</v>
      </c>
      <c r="I55" s="28">
        <v>0</v>
      </c>
      <c r="J55" s="28">
        <v>825</v>
      </c>
      <c r="K55" s="28">
        <v>825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</row>
    <row r="56" spans="1:17" ht="15.75" hidden="1">
      <c r="A56" s="16" t="s">
        <v>34</v>
      </c>
      <c r="B56" s="19" t="s">
        <v>35</v>
      </c>
      <c r="C56" s="20">
        <v>0</v>
      </c>
      <c r="D56" s="20">
        <v>461.13</v>
      </c>
      <c r="E56" s="20">
        <v>461.13</v>
      </c>
      <c r="F56" s="20">
        <v>0</v>
      </c>
      <c r="G56" s="20">
        <v>0</v>
      </c>
      <c r="H56" s="20">
        <v>0</v>
      </c>
      <c r="I56" s="20">
        <v>0</v>
      </c>
      <c r="J56" s="20">
        <v>461.13</v>
      </c>
      <c r="K56" s="20">
        <v>461.13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</row>
    <row r="57" spans="1:17" s="29" customFormat="1" ht="47.25" hidden="1">
      <c r="A57" s="26" t="s">
        <v>36</v>
      </c>
      <c r="B57" s="27" t="s">
        <v>37</v>
      </c>
      <c r="C57" s="28">
        <v>0</v>
      </c>
      <c r="D57" s="28">
        <v>461.13</v>
      </c>
      <c r="E57" s="28">
        <v>461.13</v>
      </c>
      <c r="F57" s="28">
        <v>0</v>
      </c>
      <c r="G57" s="28">
        <v>0</v>
      </c>
      <c r="H57" s="28">
        <v>0</v>
      </c>
      <c r="I57" s="28">
        <v>0</v>
      </c>
      <c r="J57" s="28">
        <v>461.13</v>
      </c>
      <c r="K57" s="28">
        <v>461.13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5" customFormat="1" ht="15.75">
      <c r="A58" s="21" t="s">
        <v>38</v>
      </c>
      <c r="B58" s="23" t="s">
        <v>39</v>
      </c>
      <c r="C58" s="38">
        <v>5221.58</v>
      </c>
      <c r="D58" s="24">
        <f>D61+D62+D68</f>
        <v>4284.4</v>
      </c>
      <c r="E58" s="24">
        <f>C58+D58</f>
        <v>9505.98</v>
      </c>
      <c r="F58" s="24">
        <v>0</v>
      </c>
      <c r="G58" s="24">
        <v>1764</v>
      </c>
      <c r="H58" s="24">
        <v>1764</v>
      </c>
      <c r="I58" s="24">
        <v>0</v>
      </c>
      <c r="J58" s="24">
        <v>2211.68</v>
      </c>
      <c r="K58" s="24">
        <v>2211.68</v>
      </c>
      <c r="L58" s="24">
        <v>0</v>
      </c>
      <c r="M58" s="24">
        <v>4370.89</v>
      </c>
      <c r="N58" s="24">
        <v>4370.89</v>
      </c>
      <c r="O58" s="24">
        <v>0</v>
      </c>
      <c r="P58" s="24">
        <v>622.6</v>
      </c>
      <c r="Q58" s="24">
        <v>622.6</v>
      </c>
    </row>
    <row r="59" spans="1:17" s="29" customFormat="1" ht="15.75">
      <c r="A59" s="26" t="s">
        <v>40</v>
      </c>
      <c r="B59" s="27" t="s">
        <v>41</v>
      </c>
      <c r="C59" s="20">
        <f>SUM(C60:C61)</f>
        <v>1894.9</v>
      </c>
      <c r="D59" s="28"/>
      <c r="E59" s="28">
        <f>C59+D59</f>
        <v>1894.9</v>
      </c>
      <c r="F59" s="28">
        <v>0</v>
      </c>
      <c r="G59" s="28">
        <v>0</v>
      </c>
      <c r="H59" s="28">
        <v>0</v>
      </c>
      <c r="I59" s="28">
        <v>0</v>
      </c>
      <c r="J59" s="28">
        <v>803.7</v>
      </c>
      <c r="K59" s="28">
        <v>803.7</v>
      </c>
      <c r="L59" s="28">
        <v>0</v>
      </c>
      <c r="M59" s="28">
        <v>550.3</v>
      </c>
      <c r="N59" s="28">
        <v>550.3</v>
      </c>
      <c r="O59" s="28">
        <v>0</v>
      </c>
      <c r="P59" s="28">
        <v>540.9</v>
      </c>
      <c r="Q59" s="28">
        <v>540.9</v>
      </c>
    </row>
    <row r="60" spans="1:17" ht="15.75">
      <c r="A60" s="16" t="s">
        <v>40</v>
      </c>
      <c r="B60" s="19" t="s">
        <v>42</v>
      </c>
      <c r="C60" s="20">
        <v>396.2</v>
      </c>
      <c r="D60" s="20"/>
      <c r="E60" s="28">
        <f aca="true" t="shared" si="0" ref="E60:E70">C60+D60</f>
        <v>396.2</v>
      </c>
      <c r="F60" s="20">
        <v>0</v>
      </c>
      <c r="G60" s="20">
        <v>0</v>
      </c>
      <c r="H60" s="20">
        <v>0</v>
      </c>
      <c r="I60" s="20">
        <v>0</v>
      </c>
      <c r="J60" s="20">
        <v>199</v>
      </c>
      <c r="K60" s="20">
        <v>199</v>
      </c>
      <c r="L60" s="20">
        <v>0</v>
      </c>
      <c r="M60" s="20">
        <v>117.2</v>
      </c>
      <c r="N60" s="20">
        <v>117.2</v>
      </c>
      <c r="O60" s="20">
        <v>0</v>
      </c>
      <c r="P60" s="20">
        <v>80</v>
      </c>
      <c r="Q60" s="20">
        <v>80</v>
      </c>
    </row>
    <row r="61" spans="1:17" ht="31.5">
      <c r="A61" s="16" t="s">
        <v>40</v>
      </c>
      <c r="B61" s="19" t="s">
        <v>43</v>
      </c>
      <c r="C61" s="20">
        <v>1498.7</v>
      </c>
      <c r="D61" s="20">
        <v>-240</v>
      </c>
      <c r="E61" s="28">
        <f t="shared" si="0"/>
        <v>1258.7</v>
      </c>
      <c r="F61" s="20">
        <v>0</v>
      </c>
      <c r="G61" s="20">
        <v>0</v>
      </c>
      <c r="H61" s="20">
        <v>0</v>
      </c>
      <c r="I61" s="20">
        <v>0</v>
      </c>
      <c r="J61" s="20">
        <v>604.7</v>
      </c>
      <c r="K61" s="20">
        <v>604.7</v>
      </c>
      <c r="L61" s="20">
        <v>0</v>
      </c>
      <c r="M61" s="20">
        <v>433.1</v>
      </c>
      <c r="N61" s="20">
        <v>433.1</v>
      </c>
      <c r="O61" s="20">
        <v>0</v>
      </c>
      <c r="P61" s="20">
        <v>460.9</v>
      </c>
      <c r="Q61" s="20">
        <v>460.9</v>
      </c>
    </row>
    <row r="62" spans="1:17" s="29" customFormat="1" ht="31.5">
      <c r="A62" s="26" t="s">
        <v>40</v>
      </c>
      <c r="B62" s="27" t="s">
        <v>44</v>
      </c>
      <c r="C62" s="20">
        <v>0</v>
      </c>
      <c r="D62" s="20">
        <v>950</v>
      </c>
      <c r="E62" s="28">
        <f t="shared" si="0"/>
        <v>950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950</v>
      </c>
      <c r="N62" s="28">
        <v>950</v>
      </c>
      <c r="O62" s="28">
        <v>0</v>
      </c>
      <c r="P62" s="28">
        <v>0</v>
      </c>
      <c r="Q62" s="28">
        <v>0</v>
      </c>
    </row>
    <row r="63" spans="1:17" s="29" customFormat="1" ht="15.75">
      <c r="A63" s="26" t="s">
        <v>45</v>
      </c>
      <c r="B63" s="27" t="s">
        <v>46</v>
      </c>
      <c r="C63" s="20">
        <v>2440</v>
      </c>
      <c r="D63" s="20"/>
      <c r="E63" s="28">
        <f t="shared" si="0"/>
        <v>2440</v>
      </c>
      <c r="F63" s="28">
        <v>0</v>
      </c>
      <c r="G63" s="28">
        <v>1160</v>
      </c>
      <c r="H63" s="28">
        <v>1160</v>
      </c>
      <c r="I63" s="28">
        <v>0</v>
      </c>
      <c r="J63" s="28">
        <v>1280</v>
      </c>
      <c r="K63" s="28">
        <v>1280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</row>
    <row r="64" spans="1:17" s="29" customFormat="1" ht="47.25">
      <c r="A64" s="26" t="s">
        <v>45</v>
      </c>
      <c r="B64" s="27" t="s">
        <v>47</v>
      </c>
      <c r="C64" s="20">
        <v>281.7</v>
      </c>
      <c r="D64" s="20"/>
      <c r="E64" s="28">
        <f t="shared" si="0"/>
        <v>281.7</v>
      </c>
      <c r="F64" s="28">
        <v>0</v>
      </c>
      <c r="G64" s="28">
        <v>0</v>
      </c>
      <c r="H64" s="28">
        <v>0</v>
      </c>
      <c r="I64" s="28">
        <v>0</v>
      </c>
      <c r="J64" s="28">
        <v>127</v>
      </c>
      <c r="K64" s="28">
        <v>127</v>
      </c>
      <c r="L64" s="28">
        <v>0</v>
      </c>
      <c r="M64" s="28">
        <v>73</v>
      </c>
      <c r="N64" s="28">
        <v>73</v>
      </c>
      <c r="O64" s="28">
        <v>0</v>
      </c>
      <c r="P64" s="28">
        <v>81.7</v>
      </c>
      <c r="Q64" s="28">
        <v>81.7</v>
      </c>
    </row>
    <row r="65" spans="1:17" s="29" customFormat="1" ht="15" customHeight="1">
      <c r="A65" s="26" t="s">
        <v>45</v>
      </c>
      <c r="B65" s="27" t="s">
        <v>48</v>
      </c>
      <c r="C65" s="38">
        <v>0</v>
      </c>
      <c r="D65" s="38">
        <f>D68</f>
        <v>3574.4</v>
      </c>
      <c r="E65" s="38">
        <f t="shared" si="0"/>
        <v>3574.4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2797.59</v>
      </c>
      <c r="N65" s="28">
        <v>2797.59</v>
      </c>
      <c r="O65" s="28">
        <v>0</v>
      </c>
      <c r="P65" s="28">
        <v>0</v>
      </c>
      <c r="Q65" s="28">
        <v>0</v>
      </c>
    </row>
    <row r="66" spans="1:17" ht="47.25" hidden="1">
      <c r="A66" s="16" t="s">
        <v>45</v>
      </c>
      <c r="B66" s="19" t="s">
        <v>49</v>
      </c>
      <c r="C66" s="20">
        <v>0</v>
      </c>
      <c r="D66" s="20">
        <v>238.09</v>
      </c>
      <c r="E66" s="28">
        <f t="shared" si="0"/>
        <v>238.09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238.09</v>
      </c>
      <c r="N66" s="20">
        <v>238.09</v>
      </c>
      <c r="O66" s="20">
        <v>0</v>
      </c>
      <c r="P66" s="20">
        <v>0</v>
      </c>
      <c r="Q66" s="20">
        <v>0</v>
      </c>
    </row>
    <row r="67" spans="1:17" ht="47.25" hidden="1">
      <c r="A67" s="16" t="s">
        <v>45</v>
      </c>
      <c r="B67" s="19" t="s">
        <v>50</v>
      </c>
      <c r="C67" s="20">
        <v>0</v>
      </c>
      <c r="D67" s="20">
        <v>59.5</v>
      </c>
      <c r="E67" s="28">
        <f t="shared" si="0"/>
        <v>59.5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59.5</v>
      </c>
      <c r="N67" s="20">
        <v>59.5</v>
      </c>
      <c r="O67" s="20">
        <v>0</v>
      </c>
      <c r="P67" s="20">
        <v>0</v>
      </c>
      <c r="Q67" s="20">
        <v>0</v>
      </c>
    </row>
    <row r="68" spans="1:17" s="43" customFormat="1" ht="31.5">
      <c r="A68" s="39" t="s">
        <v>45</v>
      </c>
      <c r="B68" s="40" t="s">
        <v>51</v>
      </c>
      <c r="C68" s="41">
        <v>0</v>
      </c>
      <c r="D68" s="41">
        <f>2500+1074.4</f>
        <v>3574.4</v>
      </c>
      <c r="E68" s="41">
        <f t="shared" si="0"/>
        <v>3574.4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2500</v>
      </c>
      <c r="N68" s="42">
        <v>2500</v>
      </c>
      <c r="O68" s="42">
        <v>0</v>
      </c>
      <c r="P68" s="42">
        <v>0</v>
      </c>
      <c r="Q68" s="42">
        <v>0</v>
      </c>
    </row>
    <row r="69" spans="1:17" s="29" customFormat="1" ht="15.75">
      <c r="A69" s="26" t="s">
        <v>52</v>
      </c>
      <c r="B69" s="27" t="s">
        <v>53</v>
      </c>
      <c r="C69" s="20">
        <v>69.98</v>
      </c>
      <c r="D69" s="28"/>
      <c r="E69" s="28">
        <f t="shared" si="0"/>
        <v>69.98</v>
      </c>
      <c r="F69" s="28">
        <v>0</v>
      </c>
      <c r="G69" s="28">
        <v>69</v>
      </c>
      <c r="H69" s="28">
        <v>69</v>
      </c>
      <c r="I69" s="28">
        <v>0</v>
      </c>
      <c r="J69" s="28">
        <v>0.98</v>
      </c>
      <c r="K69" s="28">
        <v>0.98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</row>
    <row r="70" spans="1:17" s="29" customFormat="1" ht="31.5">
      <c r="A70" s="26" t="s">
        <v>54</v>
      </c>
      <c r="B70" s="27" t="s">
        <v>55</v>
      </c>
      <c r="C70" s="20">
        <v>535</v>
      </c>
      <c r="D70" s="28"/>
      <c r="E70" s="28">
        <f t="shared" si="0"/>
        <v>535</v>
      </c>
      <c r="F70" s="28">
        <v>0</v>
      </c>
      <c r="G70" s="28">
        <v>535</v>
      </c>
      <c r="H70" s="28">
        <v>535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</row>
    <row r="71" spans="1:17" s="29" customFormat="1" ht="36.75" customHeight="1">
      <c r="A71" s="26"/>
      <c r="B71" s="23" t="s">
        <v>56</v>
      </c>
      <c r="C71" s="24">
        <f>C58</f>
        <v>5221.58</v>
      </c>
      <c r="D71" s="24">
        <f>D58</f>
        <v>4284.4</v>
      </c>
      <c r="E71" s="24">
        <f>E58</f>
        <v>9505.98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s="25" customFormat="1" ht="25.5" customHeight="1">
      <c r="A72" s="21" t="s">
        <v>57</v>
      </c>
      <c r="B72" s="23" t="s">
        <v>58</v>
      </c>
      <c r="C72" s="24">
        <f>C73</f>
        <v>0</v>
      </c>
      <c r="D72" s="24">
        <f>D73</f>
        <v>831</v>
      </c>
      <c r="E72" s="24">
        <f>C72+D72</f>
        <v>831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1031.06</v>
      </c>
      <c r="N72" s="24">
        <v>1031.06</v>
      </c>
      <c r="O72" s="24">
        <v>0</v>
      </c>
      <c r="P72" s="24">
        <v>0</v>
      </c>
      <c r="Q72" s="24">
        <v>0</v>
      </c>
    </row>
    <row r="73" spans="1:17" ht="15.75">
      <c r="A73" s="21" t="s">
        <v>59</v>
      </c>
      <c r="B73" s="23" t="s">
        <v>48</v>
      </c>
      <c r="C73" s="24">
        <v>0</v>
      </c>
      <c r="D73" s="24">
        <f>D74</f>
        <v>831</v>
      </c>
      <c r="E73" s="24">
        <f>C73+D73</f>
        <v>831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1031.06</v>
      </c>
      <c r="N73" s="24">
        <v>1031.06</v>
      </c>
      <c r="O73" s="24">
        <v>0</v>
      </c>
      <c r="P73" s="24">
        <v>0</v>
      </c>
      <c r="Q73" s="24">
        <v>0</v>
      </c>
    </row>
    <row r="74" spans="1:17" ht="31.5">
      <c r="A74" s="16" t="s">
        <v>59</v>
      </c>
      <c r="B74" s="19" t="s">
        <v>95</v>
      </c>
      <c r="C74" s="20">
        <v>0</v>
      </c>
      <c r="D74" s="20">
        <v>831</v>
      </c>
      <c r="E74" s="20">
        <v>831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831</v>
      </c>
      <c r="N74" s="20">
        <v>831</v>
      </c>
      <c r="O74" s="20">
        <v>0</v>
      </c>
      <c r="P74" s="20">
        <v>0</v>
      </c>
      <c r="Q74" s="20">
        <v>0</v>
      </c>
    </row>
    <row r="75" spans="1:17" ht="18.75" customHeight="1" hidden="1">
      <c r="A75" s="16" t="s">
        <v>59</v>
      </c>
      <c r="B75" s="19" t="s">
        <v>60</v>
      </c>
      <c r="C75" s="20">
        <v>0</v>
      </c>
      <c r="D75" s="20">
        <v>200.06</v>
      </c>
      <c r="E75" s="20">
        <v>200.06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200.06</v>
      </c>
      <c r="N75" s="20">
        <v>200.06</v>
      </c>
      <c r="O75" s="20">
        <v>0</v>
      </c>
      <c r="P75" s="20">
        <v>0</v>
      </c>
      <c r="Q75" s="20">
        <v>0</v>
      </c>
    </row>
    <row r="76" spans="1:17" ht="33" customHeight="1">
      <c r="A76" s="16"/>
      <c r="B76" s="23" t="s">
        <v>61</v>
      </c>
      <c r="C76" s="38">
        <v>0</v>
      </c>
      <c r="D76" s="38">
        <f>D72</f>
        <v>831</v>
      </c>
      <c r="E76" s="38">
        <f>E72</f>
        <v>831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36.75" customHeight="1">
      <c r="A77" s="16"/>
      <c r="B77" s="22" t="s">
        <v>62</v>
      </c>
      <c r="C77" s="24">
        <f>C71+C54+C52</f>
        <v>15821.58</v>
      </c>
      <c r="D77" s="24">
        <f>D72+D71</f>
        <v>5115.4</v>
      </c>
      <c r="E77" s="24">
        <f>SUM(C77:D77)</f>
        <v>20936.98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37.5">
      <c r="A78" s="21" t="s">
        <v>63</v>
      </c>
      <c r="B78" s="22" t="s">
        <v>64</v>
      </c>
      <c r="C78" s="20"/>
      <c r="D78" s="20"/>
      <c r="E78" s="20"/>
      <c r="F78" s="20">
        <v>0</v>
      </c>
      <c r="G78" s="20">
        <v>13558</v>
      </c>
      <c r="H78" s="20">
        <v>13558</v>
      </c>
      <c r="I78" s="20">
        <v>0</v>
      </c>
      <c r="J78" s="20">
        <v>21548</v>
      </c>
      <c r="K78" s="20">
        <v>21548</v>
      </c>
      <c r="L78" s="20">
        <v>0</v>
      </c>
      <c r="M78" s="20">
        <v>11702</v>
      </c>
      <c r="N78" s="20">
        <v>11702</v>
      </c>
      <c r="O78" s="20">
        <v>0</v>
      </c>
      <c r="P78" s="20">
        <v>2125</v>
      </c>
      <c r="Q78" s="20">
        <v>2125</v>
      </c>
    </row>
    <row r="79" spans="1:17" ht="15.75">
      <c r="A79" s="16" t="s">
        <v>38</v>
      </c>
      <c r="B79" s="19" t="s">
        <v>39</v>
      </c>
      <c r="C79" s="20">
        <f>C80+C81+C84+C85+C86+C87</f>
        <v>37499</v>
      </c>
      <c r="D79" s="20">
        <f>D80+D81+D84+D85+D86+D87</f>
        <v>402.99999999999955</v>
      </c>
      <c r="E79" s="20">
        <f>E80+E81+E84+E85+E86+E87</f>
        <v>37902</v>
      </c>
      <c r="F79" s="20">
        <v>0</v>
      </c>
      <c r="G79" s="20">
        <v>10248</v>
      </c>
      <c r="H79" s="20">
        <v>10248</v>
      </c>
      <c r="I79" s="20">
        <v>0</v>
      </c>
      <c r="J79" s="20">
        <v>16404</v>
      </c>
      <c r="K79" s="20">
        <v>16404</v>
      </c>
      <c r="L79" s="20">
        <v>0</v>
      </c>
      <c r="M79" s="20">
        <v>10250</v>
      </c>
      <c r="N79" s="20">
        <v>10250</v>
      </c>
      <c r="O79" s="20">
        <v>0</v>
      </c>
      <c r="P79" s="20">
        <v>1000</v>
      </c>
      <c r="Q79" s="20">
        <v>1000</v>
      </c>
    </row>
    <row r="80" spans="1:17" s="29" customFormat="1" ht="31.5">
      <c r="A80" s="26" t="s">
        <v>40</v>
      </c>
      <c r="B80" s="27" t="s">
        <v>65</v>
      </c>
      <c r="C80" s="28">
        <v>12389</v>
      </c>
      <c r="D80" s="28">
        <v>-2314.8</v>
      </c>
      <c r="E80" s="28">
        <v>10074.2</v>
      </c>
      <c r="F80" s="28">
        <v>0</v>
      </c>
      <c r="G80" s="28">
        <v>2628</v>
      </c>
      <c r="H80" s="28">
        <v>2628</v>
      </c>
      <c r="I80" s="28">
        <v>0</v>
      </c>
      <c r="J80" s="28">
        <v>5200</v>
      </c>
      <c r="K80" s="28">
        <v>5200</v>
      </c>
      <c r="L80" s="28">
        <v>0</v>
      </c>
      <c r="M80" s="28">
        <v>2246.2</v>
      </c>
      <c r="N80" s="28">
        <v>2246.2</v>
      </c>
      <c r="O80" s="28">
        <v>0</v>
      </c>
      <c r="P80" s="28">
        <v>0</v>
      </c>
      <c r="Q80" s="28">
        <v>0</v>
      </c>
    </row>
    <row r="81" spans="1:17" s="29" customFormat="1" ht="15.75">
      <c r="A81" s="26" t="s">
        <v>45</v>
      </c>
      <c r="B81" s="27" t="s">
        <v>46</v>
      </c>
      <c r="C81" s="28">
        <v>19700</v>
      </c>
      <c r="D81" s="28">
        <f>SUM(D82:D83)</f>
        <v>-68.9</v>
      </c>
      <c r="E81" s="28">
        <f>C81+D81</f>
        <v>19631.1</v>
      </c>
      <c r="F81" s="28">
        <v>0</v>
      </c>
      <c r="G81" s="28">
        <v>6000</v>
      </c>
      <c r="H81" s="28">
        <v>6000</v>
      </c>
      <c r="I81" s="28">
        <v>0</v>
      </c>
      <c r="J81" s="28">
        <v>8484</v>
      </c>
      <c r="K81" s="28">
        <v>8484</v>
      </c>
      <c r="L81" s="28">
        <v>0</v>
      </c>
      <c r="M81" s="28">
        <v>4147.1</v>
      </c>
      <c r="N81" s="28">
        <v>4147.1</v>
      </c>
      <c r="O81" s="28">
        <v>0</v>
      </c>
      <c r="P81" s="28">
        <v>1000</v>
      </c>
      <c r="Q81" s="28">
        <v>1000</v>
      </c>
    </row>
    <row r="82" spans="1:17" ht="15.75">
      <c r="A82" s="16" t="s">
        <v>45</v>
      </c>
      <c r="B82" s="19" t="s">
        <v>66</v>
      </c>
      <c r="C82" s="20">
        <v>2700</v>
      </c>
      <c r="D82" s="20">
        <f>-140+71.1</f>
        <v>-68.9</v>
      </c>
      <c r="E82" s="20">
        <f>C82+D82</f>
        <v>2631.1</v>
      </c>
      <c r="F82" s="20">
        <v>0</v>
      </c>
      <c r="G82" s="20">
        <v>0</v>
      </c>
      <c r="H82" s="20">
        <v>0</v>
      </c>
      <c r="I82" s="20">
        <v>0</v>
      </c>
      <c r="J82" s="20">
        <v>1484</v>
      </c>
      <c r="K82" s="20">
        <v>1484</v>
      </c>
      <c r="L82" s="20">
        <v>0</v>
      </c>
      <c r="M82" s="20">
        <v>1076</v>
      </c>
      <c r="N82" s="20">
        <v>1076</v>
      </c>
      <c r="O82" s="20">
        <v>0</v>
      </c>
      <c r="P82" s="20">
        <v>0</v>
      </c>
      <c r="Q82" s="20">
        <v>0</v>
      </c>
    </row>
    <row r="83" spans="1:17" ht="15.75">
      <c r="A83" s="16" t="s">
        <v>45</v>
      </c>
      <c r="B83" s="19" t="s">
        <v>67</v>
      </c>
      <c r="C83" s="20">
        <v>17000</v>
      </c>
      <c r="D83" s="20"/>
      <c r="E83" s="20">
        <f>C83+D83</f>
        <v>17000</v>
      </c>
      <c r="F83" s="20">
        <v>0</v>
      </c>
      <c r="G83" s="20">
        <v>6000</v>
      </c>
      <c r="H83" s="20">
        <v>6000</v>
      </c>
      <c r="I83" s="20">
        <v>0</v>
      </c>
      <c r="J83" s="20">
        <v>7000</v>
      </c>
      <c r="K83" s="20">
        <v>7000</v>
      </c>
      <c r="L83" s="20">
        <v>0</v>
      </c>
      <c r="M83" s="20">
        <v>3071.1</v>
      </c>
      <c r="N83" s="20">
        <v>3071.1</v>
      </c>
      <c r="O83" s="20">
        <v>0</v>
      </c>
      <c r="P83" s="20">
        <v>1000</v>
      </c>
      <c r="Q83" s="20">
        <v>1000</v>
      </c>
    </row>
    <row r="84" spans="1:17" s="29" customFormat="1" ht="31.5">
      <c r="A84" s="26" t="s">
        <v>45</v>
      </c>
      <c r="B84" s="27" t="s">
        <v>68</v>
      </c>
      <c r="C84" s="28">
        <v>960</v>
      </c>
      <c r="D84" s="28">
        <v>-241.5</v>
      </c>
      <c r="E84" s="28">
        <v>718.5</v>
      </c>
      <c r="F84" s="28">
        <v>0</v>
      </c>
      <c r="G84" s="28">
        <v>290</v>
      </c>
      <c r="H84" s="28">
        <v>290</v>
      </c>
      <c r="I84" s="28">
        <v>0</v>
      </c>
      <c r="J84" s="28">
        <v>670</v>
      </c>
      <c r="K84" s="28">
        <v>670</v>
      </c>
      <c r="L84" s="28">
        <v>0</v>
      </c>
      <c r="M84" s="28">
        <v>-241.5</v>
      </c>
      <c r="N84" s="28">
        <v>-241.5</v>
      </c>
      <c r="O84" s="28">
        <v>0</v>
      </c>
      <c r="P84" s="28">
        <v>0</v>
      </c>
      <c r="Q84" s="28">
        <v>0</v>
      </c>
    </row>
    <row r="85" spans="1:17" s="29" customFormat="1" ht="15.75">
      <c r="A85" s="26" t="s">
        <v>45</v>
      </c>
      <c r="B85" s="27" t="s">
        <v>69</v>
      </c>
      <c r="C85" s="28">
        <v>1500</v>
      </c>
      <c r="D85" s="28">
        <v>-20</v>
      </c>
      <c r="E85" s="28">
        <v>1480</v>
      </c>
      <c r="F85" s="28">
        <v>0</v>
      </c>
      <c r="G85" s="28">
        <v>450</v>
      </c>
      <c r="H85" s="28">
        <v>450</v>
      </c>
      <c r="I85" s="28">
        <v>0</v>
      </c>
      <c r="J85" s="28">
        <v>1050</v>
      </c>
      <c r="K85" s="28">
        <v>1050</v>
      </c>
      <c r="L85" s="28">
        <v>0</v>
      </c>
      <c r="M85" s="28">
        <v>-20</v>
      </c>
      <c r="N85" s="28">
        <v>-20</v>
      </c>
      <c r="O85" s="28">
        <v>0</v>
      </c>
      <c r="P85" s="28">
        <v>0</v>
      </c>
      <c r="Q85" s="28">
        <v>0</v>
      </c>
    </row>
    <row r="86" spans="1:17" s="44" customFormat="1" ht="31.5">
      <c r="A86" s="39" t="s">
        <v>45</v>
      </c>
      <c r="B86" s="40" t="s">
        <v>70</v>
      </c>
      <c r="C86" s="41">
        <v>0</v>
      </c>
      <c r="D86" s="41">
        <f>1148.2+1900</f>
        <v>3048.2</v>
      </c>
      <c r="E86" s="41">
        <v>3048.2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3048.2</v>
      </c>
      <c r="N86" s="41">
        <v>3048.2</v>
      </c>
      <c r="O86" s="41">
        <v>0</v>
      </c>
      <c r="P86" s="41">
        <v>0</v>
      </c>
      <c r="Q86" s="41">
        <v>0</v>
      </c>
    </row>
    <row r="87" spans="1:17" s="29" customFormat="1" ht="31.5">
      <c r="A87" s="26" t="s">
        <v>54</v>
      </c>
      <c r="B87" s="27" t="s">
        <v>71</v>
      </c>
      <c r="C87" s="28">
        <v>2950</v>
      </c>
      <c r="D87" s="28"/>
      <c r="E87" s="28">
        <v>2950</v>
      </c>
      <c r="F87" s="28">
        <v>0</v>
      </c>
      <c r="G87" s="28">
        <v>880</v>
      </c>
      <c r="H87" s="28">
        <v>880</v>
      </c>
      <c r="I87" s="28">
        <v>0</v>
      </c>
      <c r="J87" s="28">
        <v>1000</v>
      </c>
      <c r="K87" s="28">
        <v>1000</v>
      </c>
      <c r="L87" s="28">
        <v>0</v>
      </c>
      <c r="M87" s="28">
        <v>1070</v>
      </c>
      <c r="N87" s="28">
        <v>1070</v>
      </c>
      <c r="O87" s="28">
        <v>0</v>
      </c>
      <c r="P87" s="28">
        <v>0</v>
      </c>
      <c r="Q87" s="28">
        <v>0</v>
      </c>
    </row>
    <row r="88" spans="1:17" s="25" customFormat="1" ht="36" customHeight="1">
      <c r="A88" s="21"/>
      <c r="B88" s="23" t="s">
        <v>72</v>
      </c>
      <c r="C88" s="24">
        <f>SUM(C87+C85+C81+C80+C84)</f>
        <v>37499</v>
      </c>
      <c r="D88" s="24">
        <f>SUM(D80+D81+D84+D85+D86)</f>
        <v>402.99999999999955</v>
      </c>
      <c r="E88" s="24">
        <f>SUM(E87+E86+E85+E84+E81+E80)</f>
        <v>37902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s="25" customFormat="1" ht="26.25" customHeight="1">
      <c r="A89" s="21" t="s">
        <v>57</v>
      </c>
      <c r="B89" s="23" t="s">
        <v>58</v>
      </c>
      <c r="C89" s="24">
        <f>C90+C91+C92+C93+C94</f>
        <v>11434</v>
      </c>
      <c r="D89" s="24">
        <f>D90+D91</f>
        <v>-403</v>
      </c>
      <c r="E89" s="24">
        <f>E90+E91+E92+E93+E94</f>
        <v>11031</v>
      </c>
      <c r="F89" s="24">
        <v>0</v>
      </c>
      <c r="G89" s="24">
        <v>3310</v>
      </c>
      <c r="H89" s="24">
        <v>3310</v>
      </c>
      <c r="I89" s="24">
        <v>0</v>
      </c>
      <c r="J89" s="24">
        <v>5144</v>
      </c>
      <c r="K89" s="24">
        <v>5144</v>
      </c>
      <c r="L89" s="24">
        <v>0</v>
      </c>
      <c r="M89" s="24">
        <v>1452</v>
      </c>
      <c r="N89" s="24">
        <v>1452</v>
      </c>
      <c r="O89" s="24">
        <v>0</v>
      </c>
      <c r="P89" s="24">
        <v>1125</v>
      </c>
      <c r="Q89" s="24">
        <v>1125</v>
      </c>
    </row>
    <row r="90" spans="1:17" s="29" customFormat="1" ht="15.75">
      <c r="A90" s="26" t="s">
        <v>59</v>
      </c>
      <c r="B90" s="27" t="s">
        <v>73</v>
      </c>
      <c r="C90" s="28">
        <v>300</v>
      </c>
      <c r="D90" s="28">
        <v>-300</v>
      </c>
      <c r="E90" s="28">
        <v>0</v>
      </c>
      <c r="F90" s="28">
        <v>0</v>
      </c>
      <c r="G90" s="28">
        <v>90</v>
      </c>
      <c r="H90" s="28">
        <v>90</v>
      </c>
      <c r="I90" s="28">
        <v>0</v>
      </c>
      <c r="J90" s="28">
        <v>210</v>
      </c>
      <c r="K90" s="28">
        <v>210</v>
      </c>
      <c r="L90" s="28">
        <v>0</v>
      </c>
      <c r="M90" s="28">
        <v>-300</v>
      </c>
      <c r="N90" s="28">
        <v>-300</v>
      </c>
      <c r="O90" s="28">
        <v>0</v>
      </c>
      <c r="P90" s="28">
        <v>0</v>
      </c>
      <c r="Q90" s="28">
        <v>0</v>
      </c>
    </row>
    <row r="91" spans="1:17" s="29" customFormat="1" ht="15.75">
      <c r="A91" s="26" t="s">
        <v>59</v>
      </c>
      <c r="B91" s="27" t="s">
        <v>74</v>
      </c>
      <c r="C91" s="28">
        <v>434</v>
      </c>
      <c r="D91" s="28">
        <v>-103</v>
      </c>
      <c r="E91" s="28">
        <v>331</v>
      </c>
      <c r="F91" s="28">
        <v>0</v>
      </c>
      <c r="G91" s="28">
        <v>130</v>
      </c>
      <c r="H91" s="28">
        <v>130</v>
      </c>
      <c r="I91" s="28">
        <v>0</v>
      </c>
      <c r="J91" s="28">
        <v>304</v>
      </c>
      <c r="K91" s="28">
        <v>304</v>
      </c>
      <c r="L91" s="28">
        <v>0</v>
      </c>
      <c r="M91" s="28">
        <v>-103</v>
      </c>
      <c r="N91" s="28">
        <v>-103</v>
      </c>
      <c r="O91" s="28">
        <v>0</v>
      </c>
      <c r="P91" s="28">
        <v>0</v>
      </c>
      <c r="Q91" s="28">
        <v>0</v>
      </c>
    </row>
    <row r="92" spans="1:17" s="29" customFormat="1" ht="31.5">
      <c r="A92" s="26" t="s">
        <v>59</v>
      </c>
      <c r="B92" s="27" t="s">
        <v>75</v>
      </c>
      <c r="C92" s="28">
        <v>10000</v>
      </c>
      <c r="D92" s="28"/>
      <c r="E92" s="28">
        <v>10000</v>
      </c>
      <c r="F92" s="28">
        <v>0</v>
      </c>
      <c r="G92" s="28">
        <v>3000</v>
      </c>
      <c r="H92" s="28">
        <v>3000</v>
      </c>
      <c r="I92" s="28">
        <v>0</v>
      </c>
      <c r="J92" s="28">
        <v>4300</v>
      </c>
      <c r="K92" s="28">
        <v>4300</v>
      </c>
      <c r="L92" s="28">
        <v>0</v>
      </c>
      <c r="M92" s="28">
        <v>1575</v>
      </c>
      <c r="N92" s="28">
        <v>1575</v>
      </c>
      <c r="O92" s="28">
        <v>0</v>
      </c>
      <c r="P92" s="28">
        <v>1125</v>
      </c>
      <c r="Q92" s="28">
        <v>1125</v>
      </c>
    </row>
    <row r="93" spans="1:17" s="29" customFormat="1" ht="15.75">
      <c r="A93" s="26" t="s">
        <v>59</v>
      </c>
      <c r="B93" s="27" t="s">
        <v>76</v>
      </c>
      <c r="C93" s="28">
        <v>300</v>
      </c>
      <c r="D93" s="28"/>
      <c r="E93" s="28">
        <v>300</v>
      </c>
      <c r="F93" s="28">
        <v>0</v>
      </c>
      <c r="G93" s="28">
        <v>90</v>
      </c>
      <c r="H93" s="28">
        <v>90</v>
      </c>
      <c r="I93" s="28">
        <v>0</v>
      </c>
      <c r="J93" s="28">
        <v>210</v>
      </c>
      <c r="K93" s="28">
        <v>210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</row>
    <row r="94" spans="1:17" s="29" customFormat="1" ht="15.75">
      <c r="A94" s="26" t="s">
        <v>59</v>
      </c>
      <c r="B94" s="27" t="s">
        <v>77</v>
      </c>
      <c r="C94" s="28">
        <v>400</v>
      </c>
      <c r="D94" s="28"/>
      <c r="E94" s="28">
        <v>400</v>
      </c>
      <c r="F94" s="28">
        <v>0</v>
      </c>
      <c r="G94" s="28">
        <v>0</v>
      </c>
      <c r="H94" s="28">
        <v>0</v>
      </c>
      <c r="I94" s="28">
        <v>0</v>
      </c>
      <c r="J94" s="28">
        <v>120</v>
      </c>
      <c r="K94" s="28">
        <v>120</v>
      </c>
      <c r="L94" s="28">
        <v>0</v>
      </c>
      <c r="M94" s="28">
        <v>280</v>
      </c>
      <c r="N94" s="28">
        <v>280</v>
      </c>
      <c r="O94" s="28">
        <v>0</v>
      </c>
      <c r="P94" s="28">
        <v>0</v>
      </c>
      <c r="Q94" s="28">
        <v>0</v>
      </c>
    </row>
    <row r="95" spans="1:17" s="25" customFormat="1" ht="31.5">
      <c r="A95" s="21"/>
      <c r="B95" s="23" t="s">
        <v>78</v>
      </c>
      <c r="C95" s="24">
        <f>SUM(C94+C93+C92+C91+C90)</f>
        <v>11434</v>
      </c>
      <c r="D95" s="24">
        <f>SUM(D91+D90)</f>
        <v>-403</v>
      </c>
      <c r="E95" s="24">
        <f>SUM(C95:D95)</f>
        <v>11031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25" customFormat="1" ht="37.5">
      <c r="A96" s="21"/>
      <c r="B96" s="22" t="s">
        <v>79</v>
      </c>
      <c r="C96" s="24">
        <f>SUM(C95+C88)</f>
        <v>48933</v>
      </c>
      <c r="D96" s="24">
        <f>SUM(D95+D88)</f>
        <v>-4.547473508864641E-13</v>
      </c>
      <c r="E96" s="24">
        <f>SUM(E95+E88)</f>
        <v>48933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37.5">
      <c r="A97" s="21" t="s">
        <v>80</v>
      </c>
      <c r="B97" s="22" t="s">
        <v>81</v>
      </c>
      <c r="C97" s="20"/>
      <c r="D97" s="20"/>
      <c r="E97" s="20"/>
      <c r="F97" s="20">
        <v>0</v>
      </c>
      <c r="G97" s="20">
        <v>5341</v>
      </c>
      <c r="H97" s="20">
        <v>5341</v>
      </c>
      <c r="I97" s="20">
        <v>0</v>
      </c>
      <c r="J97" s="20">
        <v>4841</v>
      </c>
      <c r="K97" s="20">
        <v>4841</v>
      </c>
      <c r="L97" s="20">
        <v>0</v>
      </c>
      <c r="M97" s="20">
        <v>4841</v>
      </c>
      <c r="N97" s="20">
        <v>4841</v>
      </c>
      <c r="O97" s="20">
        <v>0</v>
      </c>
      <c r="P97" s="20">
        <v>4840</v>
      </c>
      <c r="Q97" s="20">
        <v>4840</v>
      </c>
    </row>
    <row r="98" spans="1:17" ht="15.75">
      <c r="A98" s="16" t="s">
        <v>38</v>
      </c>
      <c r="B98" s="19" t="s">
        <v>39</v>
      </c>
      <c r="C98" s="20">
        <v>18881</v>
      </c>
      <c r="D98" s="20"/>
      <c r="E98" s="20">
        <v>18881</v>
      </c>
      <c r="F98" s="20">
        <v>0</v>
      </c>
      <c r="G98" s="20">
        <v>5341</v>
      </c>
      <c r="H98" s="20">
        <v>5341</v>
      </c>
      <c r="I98" s="20">
        <v>0</v>
      </c>
      <c r="J98" s="20">
        <v>4341</v>
      </c>
      <c r="K98" s="20">
        <v>4341</v>
      </c>
      <c r="L98" s="20">
        <v>0</v>
      </c>
      <c r="M98" s="20">
        <v>4841</v>
      </c>
      <c r="N98" s="20">
        <v>4841</v>
      </c>
      <c r="O98" s="20">
        <v>0</v>
      </c>
      <c r="P98" s="20">
        <v>4358</v>
      </c>
      <c r="Q98" s="20">
        <v>4358</v>
      </c>
    </row>
    <row r="99" spans="1:17" s="29" customFormat="1" ht="31.5">
      <c r="A99" s="26" t="s">
        <v>40</v>
      </c>
      <c r="B99" s="27" t="s">
        <v>65</v>
      </c>
      <c r="C99" s="20">
        <v>2737.42</v>
      </c>
      <c r="D99" s="28">
        <v>-26.42</v>
      </c>
      <c r="E99" s="28">
        <f>C99+D99</f>
        <v>2711</v>
      </c>
      <c r="F99" s="28">
        <v>0</v>
      </c>
      <c r="G99" s="28">
        <v>911</v>
      </c>
      <c r="H99" s="28">
        <v>911</v>
      </c>
      <c r="I99" s="28">
        <v>0</v>
      </c>
      <c r="J99" s="28">
        <v>833</v>
      </c>
      <c r="K99" s="28">
        <v>833</v>
      </c>
      <c r="L99" s="28">
        <v>0</v>
      </c>
      <c r="M99" s="28">
        <v>-362.58</v>
      </c>
      <c r="N99" s="28">
        <v>-362.58</v>
      </c>
      <c r="O99" s="28">
        <v>0</v>
      </c>
      <c r="P99" s="28">
        <v>1356</v>
      </c>
      <c r="Q99" s="28">
        <v>1356</v>
      </c>
    </row>
    <row r="100" spans="1:17" s="29" customFormat="1" ht="15.75">
      <c r="A100" s="26" t="s">
        <v>45</v>
      </c>
      <c r="B100" s="27" t="s">
        <v>46</v>
      </c>
      <c r="C100" s="28">
        <v>0</v>
      </c>
      <c r="D100" s="28"/>
      <c r="E100" s="28">
        <v>0</v>
      </c>
      <c r="F100" s="28">
        <v>0</v>
      </c>
      <c r="G100" s="28">
        <v>500</v>
      </c>
      <c r="H100" s="28">
        <v>500</v>
      </c>
      <c r="I100" s="28">
        <v>0</v>
      </c>
      <c r="J100" s="28">
        <v>-500</v>
      </c>
      <c r="K100" s="28">
        <v>-500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</row>
    <row r="101" spans="1:17" s="29" customFormat="1" ht="15.75">
      <c r="A101" s="26" t="s">
        <v>45</v>
      </c>
      <c r="B101" s="27" t="s">
        <v>41</v>
      </c>
      <c r="C101" s="28">
        <v>13623.02</v>
      </c>
      <c r="D101" s="28">
        <f>D102+D103</f>
        <v>181.49</v>
      </c>
      <c r="E101" s="28">
        <f>C101+D101</f>
        <v>13804.51</v>
      </c>
      <c r="F101" s="28">
        <v>0</v>
      </c>
      <c r="G101" s="28">
        <v>3230</v>
      </c>
      <c r="H101" s="28">
        <v>3230</v>
      </c>
      <c r="I101" s="28">
        <v>0</v>
      </c>
      <c r="J101" s="28">
        <v>2808</v>
      </c>
      <c r="K101" s="28">
        <v>2808</v>
      </c>
      <c r="L101" s="28">
        <v>0</v>
      </c>
      <c r="M101" s="28">
        <v>5153.58</v>
      </c>
      <c r="N101" s="28">
        <v>5153.58</v>
      </c>
      <c r="O101" s="28">
        <v>0</v>
      </c>
      <c r="P101" s="28">
        <v>2431.44</v>
      </c>
      <c r="Q101" s="28">
        <v>2431.44</v>
      </c>
    </row>
    <row r="102" spans="1:17" ht="15.75">
      <c r="A102" s="16" t="s">
        <v>45</v>
      </c>
      <c r="B102" s="19" t="s">
        <v>82</v>
      </c>
      <c r="C102" s="20">
        <v>12821.12</v>
      </c>
      <c r="D102" s="20">
        <v>181.49</v>
      </c>
      <c r="E102" s="20">
        <f>C102+D102</f>
        <v>13002.61</v>
      </c>
      <c r="F102" s="20">
        <v>0</v>
      </c>
      <c r="G102" s="20">
        <v>2730</v>
      </c>
      <c r="H102" s="20">
        <v>2730</v>
      </c>
      <c r="I102" s="20">
        <v>0</v>
      </c>
      <c r="J102" s="20">
        <v>2198</v>
      </c>
      <c r="K102" s="20">
        <v>2198</v>
      </c>
      <c r="L102" s="20">
        <v>0</v>
      </c>
      <c r="M102" s="20">
        <v>5461.68</v>
      </c>
      <c r="N102" s="20">
        <v>5461.68</v>
      </c>
      <c r="O102" s="20">
        <v>0</v>
      </c>
      <c r="P102" s="20">
        <v>2431.44</v>
      </c>
      <c r="Q102" s="20">
        <v>2431.44</v>
      </c>
    </row>
    <row r="103" spans="1:18" ht="31.5">
      <c r="A103" s="16" t="s">
        <v>45</v>
      </c>
      <c r="B103" s="19" t="s">
        <v>83</v>
      </c>
      <c r="C103" s="20">
        <v>801.9</v>
      </c>
      <c r="D103" s="20"/>
      <c r="E103" s="20">
        <v>801.9</v>
      </c>
      <c r="F103" s="20">
        <v>0</v>
      </c>
      <c r="G103" s="20">
        <v>500</v>
      </c>
      <c r="H103" s="20">
        <v>500</v>
      </c>
      <c r="I103" s="20">
        <v>0</v>
      </c>
      <c r="J103" s="20">
        <v>610</v>
      </c>
      <c r="K103" s="20">
        <v>610</v>
      </c>
      <c r="L103" s="20">
        <v>0</v>
      </c>
      <c r="M103" s="20">
        <v>-308.1</v>
      </c>
      <c r="N103" s="20">
        <v>-308.1</v>
      </c>
      <c r="O103" s="20">
        <v>0</v>
      </c>
      <c r="P103" s="20">
        <v>0</v>
      </c>
      <c r="Q103" s="20">
        <v>0</v>
      </c>
      <c r="R103" s="37"/>
    </row>
    <row r="104" spans="1:17" s="29" customFormat="1" ht="15.75">
      <c r="A104" s="26" t="s">
        <v>45</v>
      </c>
      <c r="B104" s="27" t="s">
        <v>84</v>
      </c>
      <c r="C104" s="20">
        <v>151.89</v>
      </c>
      <c r="D104" s="28"/>
      <c r="E104" s="28">
        <v>151.89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50</v>
      </c>
      <c r="N104" s="28">
        <v>50</v>
      </c>
      <c r="O104" s="28">
        <v>0</v>
      </c>
      <c r="P104" s="28">
        <v>101.89</v>
      </c>
      <c r="Q104" s="28">
        <v>101.89</v>
      </c>
    </row>
    <row r="105" spans="1:17" s="29" customFormat="1" ht="31.5">
      <c r="A105" s="26" t="s">
        <v>54</v>
      </c>
      <c r="B105" s="27" t="s">
        <v>71</v>
      </c>
      <c r="C105" s="20">
        <v>250</v>
      </c>
      <c r="D105" s="28"/>
      <c r="E105" s="28">
        <v>250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250</v>
      </c>
      <c r="Q105" s="28">
        <v>250</v>
      </c>
    </row>
    <row r="106" spans="1:17" s="29" customFormat="1" ht="31.5">
      <c r="A106" s="26" t="s">
        <v>54</v>
      </c>
      <c r="B106" s="27" t="s">
        <v>85</v>
      </c>
      <c r="C106" s="20">
        <v>1581.67</v>
      </c>
      <c r="D106" s="28"/>
      <c r="E106" s="28">
        <v>1581.67</v>
      </c>
      <c r="F106" s="28">
        <v>0</v>
      </c>
      <c r="G106" s="28">
        <v>500</v>
      </c>
      <c r="H106" s="28">
        <v>500</v>
      </c>
      <c r="I106" s="28">
        <v>0</v>
      </c>
      <c r="J106" s="28">
        <v>863</v>
      </c>
      <c r="K106" s="28">
        <v>863</v>
      </c>
      <c r="L106" s="28">
        <v>0</v>
      </c>
      <c r="M106" s="28">
        <v>0</v>
      </c>
      <c r="N106" s="28">
        <v>0</v>
      </c>
      <c r="O106" s="28">
        <v>0</v>
      </c>
      <c r="P106" s="28">
        <v>218.67</v>
      </c>
      <c r="Q106" s="28">
        <v>218.67</v>
      </c>
    </row>
    <row r="107" spans="1:17" s="29" customFormat="1" ht="31.5">
      <c r="A107" s="26" t="s">
        <v>54</v>
      </c>
      <c r="B107" s="27" t="s">
        <v>86</v>
      </c>
      <c r="C107" s="20">
        <v>537</v>
      </c>
      <c r="D107" s="28">
        <v>-155.07</v>
      </c>
      <c r="E107" s="28">
        <f>C107-155.07</f>
        <v>381.93</v>
      </c>
      <c r="F107" s="28">
        <v>0</v>
      </c>
      <c r="G107" s="28">
        <v>200</v>
      </c>
      <c r="H107" s="28">
        <v>200</v>
      </c>
      <c r="I107" s="28">
        <v>0</v>
      </c>
      <c r="J107" s="28">
        <v>337</v>
      </c>
      <c r="K107" s="28">
        <v>337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9" customFormat="1" ht="47.25">
      <c r="A108" s="26"/>
      <c r="B108" s="27" t="s">
        <v>87</v>
      </c>
      <c r="C108" s="28">
        <v>500</v>
      </c>
      <c r="D108" s="28"/>
      <c r="E108" s="28">
        <v>500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s="25" customFormat="1" ht="31.5">
      <c r="A109" s="21"/>
      <c r="B109" s="23" t="s">
        <v>88</v>
      </c>
      <c r="C109" s="24">
        <f>SUM(C107+C106+C105+C104+C101+C99+C108)</f>
        <v>19381</v>
      </c>
      <c r="D109" s="24">
        <f>SUM(D107+D106+D105+D104+D101+D99+D108)</f>
        <v>1.4210854715202004E-14</v>
      </c>
      <c r="E109" s="24">
        <f>SUM(E107+E106+E105+E104+E101+E99+E108)</f>
        <v>19381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s="25" customFormat="1" ht="31.5">
      <c r="A110" s="21" t="s">
        <v>57</v>
      </c>
      <c r="B110" s="23" t="s">
        <v>58</v>
      </c>
      <c r="C110" s="24">
        <v>482</v>
      </c>
      <c r="D110" s="24"/>
      <c r="E110" s="24">
        <v>482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482</v>
      </c>
      <c r="Q110" s="24">
        <v>482</v>
      </c>
    </row>
    <row r="111" spans="1:17" s="29" customFormat="1" ht="15.75">
      <c r="A111" s="26" t="s">
        <v>59</v>
      </c>
      <c r="B111" s="27" t="s">
        <v>89</v>
      </c>
      <c r="C111" s="20">
        <v>150</v>
      </c>
      <c r="D111" s="28"/>
      <c r="E111" s="28">
        <v>150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150</v>
      </c>
      <c r="Q111" s="28">
        <v>150</v>
      </c>
    </row>
    <row r="112" spans="1:17" s="29" customFormat="1" ht="15.75">
      <c r="A112" s="26" t="s">
        <v>59</v>
      </c>
      <c r="B112" s="27" t="s">
        <v>90</v>
      </c>
      <c r="C112" s="20">
        <v>332</v>
      </c>
      <c r="D112" s="28"/>
      <c r="E112" s="28">
        <v>332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332</v>
      </c>
      <c r="Q112" s="28">
        <v>332</v>
      </c>
    </row>
    <row r="113" spans="1:17" s="29" customFormat="1" ht="31.5">
      <c r="A113" s="26"/>
      <c r="B113" s="23" t="s">
        <v>91</v>
      </c>
      <c r="C113" s="28">
        <f>SUM(C112+C111)</f>
        <v>482</v>
      </c>
      <c r="D113" s="28">
        <f>SUM(D112+D111)</f>
        <v>0</v>
      </c>
      <c r="E113" s="28">
        <f>SUM(E112+E111)</f>
        <v>482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s="32" customFormat="1" ht="39" customHeight="1">
      <c r="A114" s="30"/>
      <c r="B114" s="22" t="s">
        <v>92</v>
      </c>
      <c r="C114" s="24">
        <f>SUM(C113+C109)</f>
        <v>19863</v>
      </c>
      <c r="D114" s="24">
        <f>SUM(D113+D109)</f>
        <v>1.4210854715202004E-14</v>
      </c>
      <c r="E114" s="24">
        <f>SUM(E113+E109)</f>
        <v>19863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s="29" customFormat="1" ht="15.75" hidden="1">
      <c r="A115" s="26"/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s="29" customFormat="1" ht="0" customHeight="1" hidden="1">
      <c r="A116" s="26"/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5.75">
      <c r="A117" s="21"/>
      <c r="B117" s="23" t="s">
        <v>93</v>
      </c>
      <c r="C117" s="24">
        <f>SUM(C114+C96+C77)</f>
        <v>84617.58</v>
      </c>
      <c r="D117" s="24">
        <f>SUM(D114+D96+D77)</f>
        <v>5115.4</v>
      </c>
      <c r="E117" s="24">
        <f>SUM(E114+E96+E77)</f>
        <v>89732.98</v>
      </c>
      <c r="F117" s="24">
        <v>0</v>
      </c>
      <c r="G117" s="24">
        <v>22938</v>
      </c>
      <c r="H117" s="24">
        <v>22938</v>
      </c>
      <c r="I117" s="24">
        <v>0</v>
      </c>
      <c r="J117" s="24">
        <v>31096.81</v>
      </c>
      <c r="K117" s="24">
        <v>31096.81</v>
      </c>
      <c r="L117" s="24">
        <v>0</v>
      </c>
      <c r="M117" s="24">
        <v>26484.95</v>
      </c>
      <c r="N117" s="24">
        <v>26484.95</v>
      </c>
      <c r="O117" s="24">
        <v>0</v>
      </c>
      <c r="P117" s="24">
        <v>9337.6</v>
      </c>
      <c r="Q117" s="24">
        <v>9337.6</v>
      </c>
    </row>
    <row r="119" ht="12.75" hidden="1"/>
    <row r="120" ht="12.75" hidden="1"/>
    <row r="121" ht="12.75" hidden="1"/>
    <row r="122" ht="12.75"/>
    <row r="123" spans="2:8" ht="12.75" customHeight="1">
      <c r="B123" s="33"/>
      <c r="C123" s="34"/>
      <c r="D123" s="34"/>
      <c r="E123" s="35"/>
      <c r="F123" s="35"/>
      <c r="G123" s="36"/>
      <c r="H123" s="36"/>
    </row>
    <row r="124" ht="12.75"/>
    <row r="125" ht="12.75"/>
    <row r="126" ht="12.75"/>
  </sheetData>
  <mergeCells count="1">
    <mergeCell ref="B5:E5"/>
  </mergeCells>
  <printOptions/>
  <pageMargins left="0.7874015748031497" right="0.5905511811023623" top="0.984251968503937" bottom="0.984251968503937" header="0" footer="0"/>
  <pageSetup fitToHeight="2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Pavlenko</cp:lastModifiedBy>
  <cp:lastPrinted>2007-09-28T02:38:25Z</cp:lastPrinted>
  <dcterms:created xsi:type="dcterms:W3CDTF">2007-09-11T09:25:35Z</dcterms:created>
  <dcterms:modified xsi:type="dcterms:W3CDTF">2007-11-05T10:26:38Z</dcterms:modified>
  <cp:category/>
  <cp:version/>
  <cp:contentType/>
  <cp:contentStatus/>
</cp:coreProperties>
</file>