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<sst xmlns="http://schemas.openxmlformats.org/spreadsheetml/2006/main" count="51" uniqueCount="45">
  <si>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</si>
  <si>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</si>
  <si>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</si>
  <si>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</si>
  <si>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</si>
  <si>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</si>
  <si>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</si>
  <si>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</si>
  <si>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</si>
  <si>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</si>
  <si>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</si>
  <si>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</si>
  <si>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</si>
  <si>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</si>
  <si>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</si>
  <si>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</si>
  <si>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</si>
  <si>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</si>
  <si>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</si>
  <si>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</si>
  <si>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</si>
  <si>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</si>
  <si>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</si>
  <si>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</si>
  <si>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</si>
  <si>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</si>
  <si>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</si>
  <si>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</si>
  <si>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</si>
  <si>
    <t>Утв.
Думой
ЗАТО Северск 2012 г.</t>
  </si>
  <si>
    <t>Уточн.
Думой
 ЗАТО Северск 2012 г.</t>
  </si>
  <si>
    <t>к Решению Думы ЗАТО Северск</t>
  </si>
  <si>
    <t>Приложение 10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</si>
  <si>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</si>
  <si>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от 08.07.2011 № 1417«Об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</si>
  <si>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</si>
  <si>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</si>
  <si>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</si>
  <si>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 xml:space="preserve">Убрать 0,3 т.р. с 09 мая (корретировка от 23.07.2012) </t>
  </si>
  <si>
    <t>Наиме-нование  ГРБС</t>
  </si>
  <si>
    <t xml:space="preserve">Часть 11 ст. 159 Жилищного кодекса Российской Федерации;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 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 </t>
  </si>
  <si>
    <t>Закон Томской области от 13.11.2006 № 267-ОЗ                  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Администрации ЗАТО Северск от 13.07.2012 № 2000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</si>
  <si>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Закон Томской области от 12.11.2007 № 253-ОЗ               «О наделении органов местного самоуправления отдельными государственными полномочиями                      по предоставлению граждам субсидий на оплату жилого помещения и коммунальных услуг», Постановление Администрации ЗАТО Северск от 21.06.2012                     № 1820 «О предоставлении субсидий на оплату жилого помещения и коммунальных услуг населению ЗАТО Северск»</t>
  </si>
  <si>
    <t>Решение СНП ЗАТО Северск от 25.03.2004 № 48/21          «Об утверждении Положения о порядке присвоения звания «Почетный гражданин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</si>
  <si>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80375,39;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</si>
</sst>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  <numFmt numFmtId="168" formatCode="#,##0.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9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4" fontId="1" fillId="23" borderId="10" xfId="0" applyNumberFormat="1" applyFont="1" applyFill="1" applyBorder="1" applyAlignment="1">
      <alignment horizontal="right" vertical="center"/>
    </xf>
    <xf numFmtId="0" fontId="12" fillId="23" borderId="0" xfId="0" applyFont="1" applyFill="1" applyAlignment="1">
      <alignment/>
    </xf>
    <xf numFmtId="0" fontId="2" fillId="23" borderId="0" xfId="0" applyFont="1" applyFill="1" applyAlignment="1">
      <alignment/>
    </xf>
    <xf numFmtId="0" fontId="2" fillId="23" borderId="0" xfId="0" applyNumberFormat="1" applyFont="1" applyFill="1" applyAlignment="1">
      <alignment horizontal="left" vertical="center"/>
    </xf>
    <xf numFmtId="0" fontId="1" fillId="23" borderId="0" xfId="0" applyFont="1" applyFill="1" applyAlignment="1">
      <alignment/>
    </xf>
    <xf numFmtId="4" fontId="1" fillId="23" borderId="10" xfId="0" applyNumberFormat="1" applyFont="1" applyFill="1" applyBorder="1" applyAlignment="1">
      <alignment vertical="center"/>
    </xf>
    <xf numFmtId="4" fontId="2" fillId="23" borderId="0" xfId="0" applyNumberFormat="1" applyFont="1" applyFill="1" applyAlignment="1">
      <alignment vertical="center"/>
    </xf>
    <xf numFmtId="0" fontId="1" fillId="23" borderId="10" xfId="0" applyFont="1" applyFill="1" applyBorder="1" applyAlignment="1">
      <alignment/>
    </xf>
    <xf numFmtId="0" fontId="2" fillId="23" borderId="0" xfId="0" applyFont="1" applyFill="1" applyAlignment="1">
      <alignment vertical="center"/>
    </xf>
    <xf numFmtId="0" fontId="4" fillId="23" borderId="0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0" fontId="1" fillId="23" borderId="0" xfId="0" applyFont="1" applyFill="1" applyBorder="1" applyAlignment="1">
      <alignment/>
    </xf>
    <xf numFmtId="0" fontId="4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horizontal="left" vertical="center" wrapText="1"/>
    </xf>
    <xf numFmtId="49" fontId="4" fillId="23" borderId="0" xfId="0" applyNumberFormat="1" applyFont="1" applyFill="1" applyBorder="1" applyAlignment="1">
      <alignment horizontal="left" wrapText="1"/>
    </xf>
    <xf numFmtId="0" fontId="4" fillId="23" borderId="0" xfId="0" applyFont="1" applyFill="1" applyBorder="1" applyAlignment="1">
      <alignment horizontal="left" wrapText="1"/>
    </xf>
    <xf numFmtId="0" fontId="1" fillId="23" borderId="0" xfId="0" applyFont="1" applyFill="1" applyBorder="1" applyAlignment="1">
      <alignment horizontal="left" wrapText="1"/>
    </xf>
    <xf numFmtId="49" fontId="4" fillId="23" borderId="0" xfId="0" applyNumberFormat="1" applyFont="1" applyFill="1" applyBorder="1" applyAlignment="1">
      <alignment horizontal="center"/>
    </xf>
    <xf numFmtId="49" fontId="4" fillId="23" borderId="0" xfId="0" applyNumberFormat="1" applyFont="1" applyFill="1" applyBorder="1" applyAlignment="1">
      <alignment horizontal="left"/>
    </xf>
    <xf numFmtId="0" fontId="1" fillId="23" borderId="0" xfId="0" applyFont="1" applyFill="1" applyBorder="1" applyAlignment="1">
      <alignment wrapText="1"/>
    </xf>
    <xf numFmtId="49" fontId="1" fillId="23" borderId="0" xfId="0" applyNumberFormat="1" applyFont="1" applyFill="1" applyAlignment="1">
      <alignment horizontal="center" vertical="center"/>
    </xf>
    <xf numFmtId="49" fontId="1" fillId="23" borderId="0" xfId="0" applyNumberFormat="1" applyFont="1" applyFill="1" applyAlignment="1">
      <alignment horizontal="left" vertical="center" wrapText="1"/>
    </xf>
    <xf numFmtId="49" fontId="1" fillId="23" borderId="0" xfId="0" applyNumberFormat="1" applyFont="1" applyFill="1" applyBorder="1" applyAlignment="1">
      <alignment horizontal="left"/>
    </xf>
    <xf numFmtId="0" fontId="4" fillId="23" borderId="0" xfId="0" applyFont="1" applyFill="1" applyAlignment="1">
      <alignment/>
    </xf>
    <xf numFmtId="14" fontId="1" fillId="23" borderId="0" xfId="0" applyNumberFormat="1" applyFont="1" applyFill="1" applyAlignment="1">
      <alignment horizontal="left"/>
    </xf>
    <xf numFmtId="14" fontId="4" fillId="23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justify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4" fillId="23" borderId="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0" xfId="53" applyNumberFormat="1" applyFont="1" applyFill="1" applyAlignment="1">
      <alignment horizontal="left" vertical="justify"/>
      <protection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1028700</xdr:colOff>
      <xdr:row>13</xdr:row>
      <xdr:rowOff>4505325</xdr:rowOff>
    </xdr:from>
    <xdr:to>
      <xdr:col>11</xdr:col>
      <xdr:colOff>1152525</xdr:colOff>
      <xdr:row>13</xdr:row>
      <xdr:rowOff>4600575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5726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1">
      <selection activeCell="J35" sqref="J35"/>
    </sheetView>
  </sheetViews>
  <sheetFormatPr defaultColWidth="9.00390625" defaultRowHeight="12.75" outlineLevelRow="1" outlineLevelCol="1"/>
  <cols>
    <col min="1" max="1" width="12.00390625" style="3" customWidth="1"/>
    <col min="2" max="2" width="22.00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1.00390625" style="3" customWidth="1" collapsed="1"/>
    <col min="9" max="9" width="11.00390625" style="5" customWidth="1"/>
    <col min="10" max="10" width="9.875" style="5" customWidth="1"/>
    <col min="11" max="11" width="10.375" style="5" customWidth="1"/>
    <col min="12" max="12" width="19.75390625" style="3" customWidth="1"/>
    <col min="13" max="16384" width="9.125" style="3" customWidth="1"/>
  </cols>
  <sheetData>
    <row r="1" spans="1:11" ht="15" customHeight="1">
      <c r="A1" s="27"/>
      <c r="B1" s="27"/>
      <c r="C1" s="28"/>
      <c r="D1" s="28"/>
      <c r="E1" s="28"/>
      <c r="F1" s="28"/>
      <c r="G1" s="28"/>
      <c r="H1" s="28"/>
      <c r="I1" s="77" t="s">
        <v>32</v>
      </c>
      <c r="J1" s="77"/>
      <c r="K1" s="29"/>
    </row>
    <row r="2" spans="1:11" ht="15.75" customHeight="1">
      <c r="A2" s="27"/>
      <c r="B2" s="27"/>
      <c r="C2" s="28"/>
      <c r="D2" s="28"/>
      <c r="E2" s="28"/>
      <c r="F2" s="28"/>
      <c r="G2" s="28"/>
      <c r="H2" s="28"/>
      <c r="I2" s="77" t="s">
        <v>31</v>
      </c>
      <c r="J2" s="77"/>
      <c r="K2" s="77"/>
    </row>
    <row r="3" spans="1:11" ht="15.75" customHeight="1">
      <c r="A3" s="27"/>
      <c r="B3" s="27"/>
      <c r="C3" s="28"/>
      <c r="D3" s="28"/>
      <c r="E3" s="28"/>
      <c r="F3" s="28"/>
      <c r="G3" s="28"/>
      <c r="H3" s="28"/>
      <c r="I3" s="77" t="s">
        <v>35</v>
      </c>
      <c r="J3" s="77"/>
      <c r="K3" s="77"/>
    </row>
    <row r="4" spans="1:11" ht="15.75">
      <c r="A4" s="30"/>
      <c r="B4" s="31"/>
      <c r="C4" s="31"/>
      <c r="D4" s="31"/>
      <c r="E4" s="31"/>
      <c r="F4" s="31"/>
      <c r="G4" s="31"/>
      <c r="H4" s="31"/>
      <c r="I4" s="32"/>
      <c r="J4" s="32"/>
      <c r="K4" s="32"/>
    </row>
    <row r="5" spans="1:11" ht="60" customHeight="1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hidden="1">
      <c r="A6" s="33"/>
      <c r="B6" s="33"/>
      <c r="C6" s="33"/>
      <c r="D6" s="33"/>
      <c r="E6" s="33"/>
      <c r="F6" s="33"/>
      <c r="G6" s="33"/>
      <c r="H6" s="33"/>
      <c r="I6" s="32"/>
      <c r="J6" s="32"/>
      <c r="K6" s="32"/>
    </row>
    <row r="7" spans="1:15" ht="18.75">
      <c r="A7" s="33"/>
      <c r="B7" s="33"/>
      <c r="C7" s="33"/>
      <c r="D7" s="33"/>
      <c r="E7" s="33"/>
      <c r="F7" s="33"/>
      <c r="G7" s="33"/>
      <c r="H7" s="27"/>
      <c r="I7" s="34"/>
      <c r="J7" s="32"/>
      <c r="K7" s="34" t="s">
        <v>9</v>
      </c>
      <c r="L7" s="2" t="s">
        <v>18</v>
      </c>
      <c r="M7" s="2"/>
      <c r="N7" s="2"/>
      <c r="O7" s="2"/>
    </row>
    <row r="8" spans="1:11" ht="79.5" customHeight="1">
      <c r="A8" s="35" t="s">
        <v>39</v>
      </c>
      <c r="B8" s="35" t="s">
        <v>21</v>
      </c>
      <c r="C8" s="36" t="s">
        <v>6</v>
      </c>
      <c r="D8" s="36" t="s">
        <v>7</v>
      </c>
      <c r="E8" s="36" t="s">
        <v>13</v>
      </c>
      <c r="F8" s="36" t="s">
        <v>6</v>
      </c>
      <c r="G8" s="36" t="s">
        <v>14</v>
      </c>
      <c r="H8" s="35" t="s">
        <v>11</v>
      </c>
      <c r="I8" s="37" t="s">
        <v>29</v>
      </c>
      <c r="J8" s="37" t="s">
        <v>6</v>
      </c>
      <c r="K8" s="37" t="s">
        <v>30</v>
      </c>
    </row>
    <row r="9" spans="1:11" ht="15" customHeight="1">
      <c r="A9" s="38">
        <v>1</v>
      </c>
      <c r="B9" s="38">
        <v>2</v>
      </c>
      <c r="C9" s="38">
        <v>4</v>
      </c>
      <c r="D9" s="38">
        <v>5</v>
      </c>
      <c r="E9" s="38">
        <v>3</v>
      </c>
      <c r="F9" s="38">
        <v>4</v>
      </c>
      <c r="G9" s="38">
        <v>5</v>
      </c>
      <c r="H9" s="38">
        <v>3</v>
      </c>
      <c r="I9" s="39">
        <v>4</v>
      </c>
      <c r="J9" s="40">
        <v>5</v>
      </c>
      <c r="K9" s="41">
        <v>6</v>
      </c>
    </row>
    <row r="10" spans="1:11" ht="37.5" customHeight="1">
      <c r="A10" s="74" t="s">
        <v>10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2" ht="126">
      <c r="A11" s="72" t="s">
        <v>22</v>
      </c>
      <c r="B11" s="42" t="s">
        <v>19</v>
      </c>
      <c r="C11" s="43"/>
      <c r="D11" s="43" t="e">
        <f>#REF!+C11</f>
        <v>#REF!</v>
      </c>
      <c r="E11" s="44">
        <v>1520.4</v>
      </c>
      <c r="F11" s="45"/>
      <c r="G11" s="45">
        <f>E11+F11</f>
        <v>1520.4</v>
      </c>
      <c r="H11" s="46" t="s">
        <v>33</v>
      </c>
      <c r="I11" s="44">
        <f>1607-16+912.1-9.1+227.3-2.3+606-6+1030.2-10.2</f>
        <v>4339</v>
      </c>
      <c r="J11" s="62">
        <f>90+225+193.26+23.06+990</f>
        <v>1521.32</v>
      </c>
      <c r="K11" s="62">
        <f>I11+J11</f>
        <v>5860.32</v>
      </c>
      <c r="L11" s="7">
        <f>4382.6-43.6</f>
        <v>4339</v>
      </c>
    </row>
    <row r="12" spans="1:12" ht="94.5" hidden="1" outlineLevel="1">
      <c r="A12" s="78"/>
      <c r="B12" s="46" t="s">
        <v>3</v>
      </c>
      <c r="C12" s="43"/>
      <c r="D12" s="43" t="e">
        <f>#REF!+C12</f>
        <v>#REF!</v>
      </c>
      <c r="E12" s="44"/>
      <c r="F12" s="45"/>
      <c r="G12" s="45">
        <f aca="true" t="shared" si="0" ref="G12:G20">E12+F12</f>
        <v>0</v>
      </c>
      <c r="H12" s="46" t="s">
        <v>2</v>
      </c>
      <c r="I12" s="1"/>
      <c r="J12" s="8"/>
      <c r="K12" s="6">
        <f aca="true" t="shared" si="1" ref="K12:K24">I12+J12</f>
        <v>0</v>
      </c>
      <c r="L12" s="9"/>
    </row>
    <row r="13" spans="1:12" ht="126" hidden="1" outlineLevel="1">
      <c r="A13" s="78"/>
      <c r="B13" s="46" t="s">
        <v>4</v>
      </c>
      <c r="C13" s="43"/>
      <c r="D13" s="43" t="e">
        <f>#REF!+C13</f>
        <v>#REF!</v>
      </c>
      <c r="E13" s="44"/>
      <c r="F13" s="45"/>
      <c r="G13" s="45">
        <f t="shared" si="0"/>
        <v>0</v>
      </c>
      <c r="H13" s="46" t="s">
        <v>2</v>
      </c>
      <c r="I13" s="1"/>
      <c r="J13" s="8"/>
      <c r="K13" s="6">
        <f t="shared" si="1"/>
        <v>0</v>
      </c>
      <c r="L13" s="9"/>
    </row>
    <row r="14" spans="1:12" ht="399.75" customHeight="1" collapsed="1">
      <c r="A14" s="78"/>
      <c r="B14" s="47" t="s">
        <v>15</v>
      </c>
      <c r="C14" s="43"/>
      <c r="D14" s="43" t="e">
        <f>#REF!+C14</f>
        <v>#REF!</v>
      </c>
      <c r="E14" s="44">
        <v>11950.4</v>
      </c>
      <c r="F14" s="45"/>
      <c r="G14" s="45">
        <f t="shared" si="0"/>
        <v>11950.4</v>
      </c>
      <c r="H14" s="46" t="s">
        <v>34</v>
      </c>
      <c r="I14" s="44">
        <v>13511</v>
      </c>
      <c r="J14" s="44">
        <v>-25</v>
      </c>
      <c r="K14" s="62">
        <f>I14+J14</f>
        <v>13486</v>
      </c>
      <c r="L14" s="9">
        <f>13633.6-122.6</f>
        <v>13511</v>
      </c>
    </row>
    <row r="15" spans="1:13" ht="220.5">
      <c r="A15" s="78"/>
      <c r="B15" s="48" t="s">
        <v>25</v>
      </c>
      <c r="C15" s="49"/>
      <c r="D15" s="49" t="e">
        <f>#REF!+C15</f>
        <v>#REF!</v>
      </c>
      <c r="E15" s="50">
        <v>2110.5</v>
      </c>
      <c r="F15" s="51"/>
      <c r="G15" s="51">
        <f t="shared" si="0"/>
        <v>2110.5</v>
      </c>
      <c r="H15" s="52" t="s">
        <v>0</v>
      </c>
      <c r="I15" s="50">
        <v>1811.2</v>
      </c>
      <c r="J15" s="65">
        <f>-40-30</f>
        <v>-70</v>
      </c>
      <c r="K15" s="66">
        <f>I15+J15</f>
        <v>1741.2</v>
      </c>
      <c r="L15" s="9">
        <f>1850.3-38.8</f>
        <v>1811.5</v>
      </c>
      <c r="M15" s="2" t="s">
        <v>38</v>
      </c>
    </row>
    <row r="16" spans="1:12" ht="110.25">
      <c r="A16" s="73"/>
      <c r="B16" s="47" t="s">
        <v>16</v>
      </c>
      <c r="C16" s="43"/>
      <c r="D16" s="43" t="e">
        <f>#REF!+C16</f>
        <v>#REF!</v>
      </c>
      <c r="E16" s="44">
        <v>741.3</v>
      </c>
      <c r="F16" s="45"/>
      <c r="G16" s="45">
        <f t="shared" si="0"/>
        <v>741.3</v>
      </c>
      <c r="H16" s="46" t="s">
        <v>24</v>
      </c>
      <c r="I16" s="44">
        <v>1261.7</v>
      </c>
      <c r="J16" s="67"/>
      <c r="K16" s="62">
        <f t="shared" si="1"/>
        <v>1261.7</v>
      </c>
      <c r="L16" s="9">
        <f>1401-139.3</f>
        <v>1261.7</v>
      </c>
    </row>
    <row r="17" spans="1:12" ht="141.75">
      <c r="A17" s="53" t="s">
        <v>22</v>
      </c>
      <c r="B17" s="47" t="s">
        <v>26</v>
      </c>
      <c r="C17" s="43"/>
      <c r="D17" s="43" t="e">
        <f>#REF!+C17</f>
        <v>#REF!</v>
      </c>
      <c r="E17" s="44">
        <v>73.6</v>
      </c>
      <c r="F17" s="45"/>
      <c r="G17" s="45">
        <f t="shared" si="0"/>
        <v>73.6</v>
      </c>
      <c r="H17" s="54" t="s">
        <v>37</v>
      </c>
      <c r="I17" s="44">
        <f>73.1-0.8</f>
        <v>72.3</v>
      </c>
      <c r="J17" s="61"/>
      <c r="K17" s="62">
        <f t="shared" si="1"/>
        <v>72.3</v>
      </c>
      <c r="L17" s="9">
        <f>73.1-0.8</f>
        <v>72.3</v>
      </c>
    </row>
    <row r="18" spans="1:12" ht="110.25">
      <c r="A18" s="55"/>
      <c r="B18" s="47" t="s">
        <v>5</v>
      </c>
      <c r="C18" s="43"/>
      <c r="D18" s="43" t="e">
        <f>#REF!+C18</f>
        <v>#REF!</v>
      </c>
      <c r="E18" s="44">
        <v>30.3</v>
      </c>
      <c r="F18" s="45"/>
      <c r="G18" s="45">
        <f t="shared" si="0"/>
        <v>30.3</v>
      </c>
      <c r="H18" s="54" t="s">
        <v>36</v>
      </c>
      <c r="I18" s="44">
        <f>33.4-0.4</f>
        <v>33</v>
      </c>
      <c r="J18" s="64">
        <v>3.9</v>
      </c>
      <c r="K18" s="62">
        <f t="shared" si="1"/>
        <v>36.9</v>
      </c>
      <c r="L18" s="9">
        <f>33.4-0.4</f>
        <v>33</v>
      </c>
    </row>
    <row r="19" spans="1:12" ht="189">
      <c r="A19" s="55"/>
      <c r="B19" s="42" t="s">
        <v>12</v>
      </c>
      <c r="C19" s="43"/>
      <c r="D19" s="43" t="e">
        <f>#REF!+C19</f>
        <v>#REF!</v>
      </c>
      <c r="E19" s="44">
        <v>1871.1</v>
      </c>
      <c r="F19" s="45"/>
      <c r="G19" s="45">
        <f t="shared" si="0"/>
        <v>1871.1</v>
      </c>
      <c r="H19" s="46" t="s">
        <v>40</v>
      </c>
      <c r="I19" s="44">
        <v>1307.57</v>
      </c>
      <c r="J19" s="62">
        <v>152</v>
      </c>
      <c r="K19" s="62">
        <f>I19+J19</f>
        <v>1459.57</v>
      </c>
      <c r="L19" s="9"/>
    </row>
    <row r="20" spans="1:11" ht="267.75">
      <c r="A20" s="56"/>
      <c r="B20" s="42" t="s">
        <v>27</v>
      </c>
      <c r="C20" s="43"/>
      <c r="D20" s="43" t="e">
        <f>#REF!+C20</f>
        <v>#REF!</v>
      </c>
      <c r="E20" s="44">
        <v>1515</v>
      </c>
      <c r="F20" s="45"/>
      <c r="G20" s="45">
        <f t="shared" si="0"/>
        <v>1515</v>
      </c>
      <c r="H20" s="46" t="s">
        <v>43</v>
      </c>
      <c r="I20" s="44">
        <v>1450.4</v>
      </c>
      <c r="J20" s="63">
        <v>-15</v>
      </c>
      <c r="K20" s="62">
        <f t="shared" si="1"/>
        <v>1435.4</v>
      </c>
    </row>
    <row r="21" spans="1:11" ht="20.25" customHeight="1">
      <c r="A21" s="71" t="s">
        <v>20</v>
      </c>
      <c r="B21" s="71"/>
      <c r="C21" s="43"/>
      <c r="D21" s="43"/>
      <c r="E21" s="44"/>
      <c r="F21" s="45"/>
      <c r="G21" s="45"/>
      <c r="H21" s="46"/>
      <c r="I21" s="44">
        <f>SUM(I11:I20)</f>
        <v>23786.170000000002</v>
      </c>
      <c r="J21" s="44">
        <f>SUM(J11:J20)</f>
        <v>1567.22</v>
      </c>
      <c r="K21" s="44">
        <f>SUM(K11:K20)</f>
        <v>25353.390000000003</v>
      </c>
    </row>
    <row r="22" spans="1:11" ht="24" customHeight="1">
      <c r="A22" s="74" t="s">
        <v>8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57.5">
      <c r="A23" s="72" t="s">
        <v>22</v>
      </c>
      <c r="B23" s="42" t="s">
        <v>23</v>
      </c>
      <c r="C23" s="43"/>
      <c r="D23" s="43" t="e">
        <f>#REF!+C23</f>
        <v>#REF!</v>
      </c>
      <c r="E23" s="44">
        <v>51322</v>
      </c>
      <c r="F23" s="43"/>
      <c r="G23" s="45">
        <f>E23+F23</f>
        <v>51322</v>
      </c>
      <c r="H23" s="46" t="s">
        <v>42</v>
      </c>
      <c r="I23" s="44">
        <v>51774</v>
      </c>
      <c r="J23" s="62">
        <v>-6930</v>
      </c>
      <c r="K23" s="62">
        <f t="shared" si="1"/>
        <v>44844</v>
      </c>
    </row>
    <row r="24" spans="1:11" ht="220.5">
      <c r="A24" s="73"/>
      <c r="B24" s="42" t="s">
        <v>28</v>
      </c>
      <c r="C24" s="43"/>
      <c r="D24" s="43" t="e">
        <f>#REF!+C24</f>
        <v>#REF!</v>
      </c>
      <c r="E24" s="44">
        <v>9272</v>
      </c>
      <c r="F24" s="43"/>
      <c r="G24" s="45">
        <f>E24+F24</f>
        <v>9272</v>
      </c>
      <c r="H24" s="46" t="s">
        <v>41</v>
      </c>
      <c r="I24" s="44">
        <v>10178</v>
      </c>
      <c r="J24" s="61"/>
      <c r="K24" s="62">
        <f t="shared" si="1"/>
        <v>10178</v>
      </c>
    </row>
    <row r="25" spans="1:11" ht="21" customHeight="1">
      <c r="A25" s="71" t="s">
        <v>20</v>
      </c>
      <c r="B25" s="71"/>
      <c r="C25" s="43"/>
      <c r="D25" s="43"/>
      <c r="E25" s="44"/>
      <c r="F25" s="43"/>
      <c r="G25" s="45"/>
      <c r="H25" s="46"/>
      <c r="I25" s="44">
        <f>SUM(I23:I24)</f>
        <v>61952</v>
      </c>
      <c r="J25" s="44">
        <f>SUM(J23:J24)</f>
        <v>-6930</v>
      </c>
      <c r="K25" s="44">
        <f>SUM(K23:K24)</f>
        <v>55022</v>
      </c>
    </row>
    <row r="26" spans="1:11" ht="21" customHeight="1">
      <c r="A26" s="71" t="s">
        <v>1</v>
      </c>
      <c r="B26" s="71"/>
      <c r="C26" s="57">
        <f>SUM(C11:C24)</f>
        <v>0</v>
      </c>
      <c r="D26" s="57" t="e">
        <f>SUM(D11:D24)</f>
        <v>#REF!</v>
      </c>
      <c r="E26" s="58" t="e">
        <f>E11+#REF!+E14+E15+E16+E17+E18+E19+E20+E23+E24+#REF!</f>
        <v>#REF!</v>
      </c>
      <c r="F26" s="58" t="e">
        <f>F11+#REF!+F14+F15+F16+F17+F18+F19+F20+F23+F24+#REF!</f>
        <v>#REF!</v>
      </c>
      <c r="G26" s="58" t="e">
        <f>G11+#REF!+G14+G15+G16+G17+G18+G19+#REF!+G20+G23+G24</f>
        <v>#REF!</v>
      </c>
      <c r="H26" s="59"/>
      <c r="I26" s="69">
        <f>I21+I25</f>
        <v>85738.17</v>
      </c>
      <c r="J26" s="69">
        <f>J21+J25</f>
        <v>-5362.78</v>
      </c>
      <c r="K26" s="69" t="s">
        <v>44</v>
      </c>
    </row>
    <row r="27" spans="1:11" ht="15.75" hidden="1">
      <c r="A27" s="30"/>
      <c r="B27" s="60"/>
      <c r="C27" s="60"/>
      <c r="D27" s="60"/>
      <c r="E27" s="60"/>
      <c r="F27" s="60"/>
      <c r="G27" s="60"/>
      <c r="H27" s="60"/>
      <c r="I27" s="32"/>
      <c r="J27" s="32"/>
      <c r="K27" s="32"/>
    </row>
    <row r="28" spans="1:11" ht="15.75" hidden="1">
      <c r="A28" s="30"/>
      <c r="B28" s="60"/>
      <c r="C28" s="60"/>
      <c r="D28" s="60"/>
      <c r="E28" s="60"/>
      <c r="F28" s="60"/>
      <c r="G28" s="60"/>
      <c r="H28" s="60"/>
      <c r="I28" s="32"/>
      <c r="J28" s="32"/>
      <c r="K28" s="32"/>
    </row>
    <row r="29" spans="1:11" ht="15.75" hidden="1">
      <c r="A29" s="27"/>
      <c r="B29" s="60"/>
      <c r="C29" s="60"/>
      <c r="D29" s="60"/>
      <c r="E29" s="60"/>
      <c r="F29" s="60"/>
      <c r="G29" s="60"/>
      <c r="H29" s="60"/>
      <c r="I29" s="32"/>
      <c r="J29" s="32"/>
      <c r="K29" s="32"/>
    </row>
    <row r="30" spans="1:11" ht="15.75" hidden="1">
      <c r="A30" s="30"/>
      <c r="B30" s="60"/>
      <c r="C30" s="60"/>
      <c r="D30" s="60"/>
      <c r="E30" s="60"/>
      <c r="F30" s="60"/>
      <c r="G30" s="60"/>
      <c r="H30" s="60"/>
      <c r="I30" s="32"/>
      <c r="J30" s="32"/>
      <c r="K30" s="32"/>
    </row>
    <row r="31" spans="1:11" ht="15.75">
      <c r="A31" s="30"/>
      <c r="B31" s="60"/>
      <c r="C31" s="60"/>
      <c r="D31" s="60"/>
      <c r="E31" s="60"/>
      <c r="F31" s="60"/>
      <c r="G31" s="60"/>
      <c r="H31" s="60"/>
      <c r="I31" s="32"/>
      <c r="J31" s="32"/>
      <c r="K31" s="68"/>
    </row>
    <row r="32" spans="1:8" ht="15.75">
      <c r="A32" s="4"/>
      <c r="B32" s="9"/>
      <c r="C32" s="9"/>
      <c r="D32" s="9"/>
      <c r="E32" s="9"/>
      <c r="F32" s="9"/>
      <c r="G32" s="9"/>
      <c r="H32" s="9"/>
    </row>
    <row r="33" spans="1:8" ht="15.75">
      <c r="A33" s="4"/>
      <c r="B33" s="9"/>
      <c r="C33" s="9"/>
      <c r="D33" s="9"/>
      <c r="E33" s="9"/>
      <c r="F33" s="9"/>
      <c r="G33" s="9"/>
      <c r="H33" s="9"/>
    </row>
    <row r="34" spans="2:9" ht="18" customHeight="1">
      <c r="B34" s="10"/>
      <c r="C34" s="10"/>
      <c r="D34" s="10"/>
      <c r="E34" s="10"/>
      <c r="F34" s="10"/>
      <c r="G34" s="10"/>
      <c r="H34" s="11"/>
      <c r="I34" s="12"/>
    </row>
    <row r="35" spans="2:9" ht="18" customHeight="1">
      <c r="B35" s="11"/>
      <c r="C35" s="13"/>
      <c r="D35" s="13"/>
      <c r="E35" s="13"/>
      <c r="F35" s="13"/>
      <c r="G35" s="13"/>
      <c r="H35" s="11"/>
      <c r="I35" s="12"/>
    </row>
    <row r="36" spans="1:9" ht="20.25" customHeight="1">
      <c r="A36" s="70"/>
      <c r="B36" s="70"/>
      <c r="C36" s="70"/>
      <c r="D36" s="70"/>
      <c r="E36" s="70"/>
      <c r="F36" s="70"/>
      <c r="G36" s="70"/>
      <c r="H36" s="70"/>
      <c r="I36" s="14"/>
    </row>
    <row r="37" spans="1:9" ht="18.75">
      <c r="A37" s="15"/>
      <c r="B37" s="16"/>
      <c r="C37" s="16"/>
      <c r="D37" s="16"/>
      <c r="E37" s="16"/>
      <c r="F37" s="16"/>
      <c r="G37" s="16"/>
      <c r="H37" s="16"/>
      <c r="I37" s="17"/>
    </row>
    <row r="38" spans="1:9" ht="18.75">
      <c r="A38" s="18"/>
      <c r="B38" s="11"/>
      <c r="C38" s="13"/>
      <c r="D38" s="13"/>
      <c r="E38" s="13"/>
      <c r="F38" s="13"/>
      <c r="G38" s="13"/>
      <c r="H38" s="11"/>
      <c r="I38" s="12"/>
    </row>
    <row r="39" spans="1:9" ht="18.75">
      <c r="A39" s="18"/>
      <c r="B39" s="11"/>
      <c r="C39" s="13"/>
      <c r="D39" s="13"/>
      <c r="E39" s="13"/>
      <c r="F39" s="13"/>
      <c r="G39" s="13"/>
      <c r="H39" s="11"/>
      <c r="I39" s="12"/>
    </row>
    <row r="40" spans="1:9" ht="18" customHeight="1" hidden="1">
      <c r="A40" s="18"/>
      <c r="B40" s="11"/>
      <c r="C40" s="13"/>
      <c r="D40" s="13"/>
      <c r="E40" s="13"/>
      <c r="F40" s="13"/>
      <c r="G40" s="13"/>
      <c r="H40" s="11"/>
      <c r="I40" s="12"/>
    </row>
    <row r="41" spans="1:9" ht="18.75">
      <c r="A41" s="18"/>
      <c r="B41" s="11"/>
      <c r="C41" s="13"/>
      <c r="D41" s="13"/>
      <c r="E41" s="13"/>
      <c r="F41" s="13"/>
      <c r="G41" s="13"/>
      <c r="H41" s="11"/>
      <c r="I41" s="12"/>
    </row>
    <row r="42" spans="1:9" ht="18.75">
      <c r="A42" s="19"/>
      <c r="B42" s="11"/>
      <c r="C42" s="13"/>
      <c r="D42" s="13"/>
      <c r="E42" s="13"/>
      <c r="F42" s="13"/>
      <c r="G42" s="13"/>
      <c r="H42" s="11"/>
      <c r="I42" s="12"/>
    </row>
    <row r="43" spans="1:9" ht="15.75">
      <c r="A43" s="12"/>
      <c r="B43" s="12"/>
      <c r="C43" s="20"/>
      <c r="D43" s="20"/>
      <c r="E43" s="20"/>
      <c r="F43" s="20"/>
      <c r="G43" s="20"/>
      <c r="H43" s="12"/>
      <c r="I43" s="12"/>
    </row>
    <row r="44" spans="1:9" ht="15.75">
      <c r="A44" s="12"/>
      <c r="B44" s="12"/>
      <c r="C44" s="20"/>
      <c r="D44" s="20"/>
      <c r="E44" s="20"/>
      <c r="F44" s="20"/>
      <c r="G44" s="20"/>
      <c r="H44" s="12"/>
      <c r="I44" s="12"/>
    </row>
    <row r="45" spans="1:9" ht="15.75">
      <c r="A45" s="12"/>
      <c r="B45" s="12"/>
      <c r="C45" s="20"/>
      <c r="D45" s="20"/>
      <c r="E45" s="20"/>
      <c r="F45" s="20"/>
      <c r="G45" s="20"/>
      <c r="H45" s="12"/>
      <c r="I45" s="12"/>
    </row>
    <row r="49" ht="15.75">
      <c r="B49" s="5"/>
    </row>
    <row r="50" ht="15.75">
      <c r="B50" s="5"/>
    </row>
    <row r="52" s="5" customFormat="1" ht="15.75"/>
    <row r="53" s="5" customFormat="1" ht="15.75"/>
    <row r="62" spans="3:7" ht="15.75">
      <c r="C62" s="21"/>
      <c r="D62" s="22"/>
      <c r="E62" s="22"/>
      <c r="F62" s="22"/>
      <c r="G62" s="22"/>
    </row>
    <row r="63" spans="3:7" ht="15.75">
      <c r="C63" s="21"/>
      <c r="D63" s="22"/>
      <c r="E63" s="22"/>
      <c r="F63" s="22"/>
      <c r="G63" s="22"/>
    </row>
    <row r="64" spans="3:7" ht="15.75">
      <c r="C64" s="21"/>
      <c r="D64" s="22"/>
      <c r="E64" s="22"/>
      <c r="F64" s="22"/>
      <c r="G64" s="22"/>
    </row>
    <row r="65" spans="3:7" ht="15.75">
      <c r="C65" s="21"/>
      <c r="D65" s="22"/>
      <c r="E65" s="22"/>
      <c r="F65" s="22"/>
      <c r="G65" s="22"/>
    </row>
    <row r="66" spans="3:7" ht="15.75">
      <c r="C66" s="21"/>
      <c r="D66" s="22"/>
      <c r="E66" s="22"/>
      <c r="F66" s="22"/>
      <c r="G66" s="22"/>
    </row>
    <row r="67" spans="3:7" ht="15.75">
      <c r="C67" s="21"/>
      <c r="D67" s="22"/>
      <c r="E67" s="22"/>
      <c r="F67" s="22"/>
      <c r="G67" s="22"/>
    </row>
    <row r="68" spans="3:7" ht="15.75">
      <c r="C68" s="21"/>
      <c r="D68" s="22"/>
      <c r="E68" s="22"/>
      <c r="F68" s="22"/>
      <c r="G68" s="22"/>
    </row>
    <row r="69" spans="3:7" ht="15.75">
      <c r="C69" s="21"/>
      <c r="D69" s="22"/>
      <c r="E69" s="22"/>
      <c r="F69" s="22"/>
      <c r="G69" s="22"/>
    </row>
    <row r="70" spans="3:7" ht="15.75">
      <c r="C70" s="21"/>
      <c r="D70" s="22"/>
      <c r="E70" s="22"/>
      <c r="F70" s="22"/>
      <c r="G70" s="22"/>
    </row>
    <row r="71" spans="3:7" ht="15.75">
      <c r="C71" s="21"/>
      <c r="D71" s="22"/>
      <c r="E71" s="22"/>
      <c r="F71" s="22"/>
      <c r="G71" s="22"/>
    </row>
    <row r="72" spans="3:7" ht="15.75">
      <c r="C72" s="21"/>
      <c r="D72" s="22"/>
      <c r="E72" s="22"/>
      <c r="F72" s="22"/>
      <c r="G72" s="22"/>
    </row>
    <row r="73" spans="3:7" ht="15.75">
      <c r="C73" s="21"/>
      <c r="D73" s="22"/>
      <c r="E73" s="22"/>
      <c r="F73" s="22"/>
      <c r="G73" s="22"/>
    </row>
    <row r="74" spans="3:7" ht="15.75">
      <c r="C74" s="21"/>
      <c r="D74" s="22"/>
      <c r="E74" s="22"/>
      <c r="F74" s="22"/>
      <c r="G74" s="22"/>
    </row>
    <row r="76" ht="15.75">
      <c r="C76" s="21"/>
    </row>
    <row r="77" ht="15.75">
      <c r="C77" s="21"/>
    </row>
    <row r="80" ht="15.75">
      <c r="A80" s="23"/>
    </row>
    <row r="81" ht="15.75">
      <c r="A81" s="5"/>
    </row>
    <row r="85" ht="15.75">
      <c r="A85" s="5"/>
    </row>
    <row r="86" ht="15.75">
      <c r="A86" s="5"/>
    </row>
    <row r="95" ht="51.75" customHeight="1"/>
    <row r="97" ht="78" customHeight="1"/>
    <row r="99" ht="82.5" customHeight="1">
      <c r="A99" s="5"/>
    </row>
    <row r="101" spans="1:2" ht="174" customHeight="1">
      <c r="A101" s="24"/>
      <c r="B101" s="21"/>
    </row>
    <row r="103" spans="1:2" ht="18.75">
      <c r="A103" s="24"/>
      <c r="B103" s="21"/>
    </row>
    <row r="104" spans="1:2" ht="18.75">
      <c r="A104" s="24"/>
      <c r="B104" s="21"/>
    </row>
    <row r="105" spans="1:2" ht="18.75">
      <c r="A105" s="24"/>
      <c r="B105" s="21"/>
    </row>
    <row r="106" spans="1:2" ht="18.75">
      <c r="A106" s="24"/>
      <c r="B106" s="21"/>
    </row>
    <row r="107" spans="1:2" ht="18.75">
      <c r="A107" s="24"/>
      <c r="B107" s="21"/>
    </row>
    <row r="108" spans="1:2" ht="18.75">
      <c r="A108" s="24"/>
      <c r="B108" s="21"/>
    </row>
    <row r="109" spans="1:2" ht="18.75">
      <c r="A109" s="24"/>
      <c r="B109" s="21"/>
    </row>
    <row r="110" spans="1:2" ht="18.75">
      <c r="A110" s="24"/>
      <c r="B110" s="21"/>
    </row>
    <row r="111" spans="1:2" ht="18.75">
      <c r="A111" s="24"/>
      <c r="B111" s="21"/>
    </row>
    <row r="112" spans="1:2" ht="18.75">
      <c r="A112" s="24"/>
      <c r="B112" s="21"/>
    </row>
    <row r="113" spans="1:2" ht="18.75">
      <c r="A113" s="24"/>
      <c r="B113" s="21"/>
    </row>
    <row r="114" spans="1:2" ht="18.75">
      <c r="A114" s="24"/>
      <c r="B114" s="21"/>
    </row>
    <row r="115" spans="1:2" ht="18.75">
      <c r="A115" s="24"/>
      <c r="B115" s="21"/>
    </row>
    <row r="132" spans="1:2" ht="18.75">
      <c r="A132" s="24"/>
      <c r="B132" s="21"/>
    </row>
    <row r="133" spans="1:2" ht="18.75">
      <c r="A133" s="24"/>
      <c r="B133" s="21"/>
    </row>
    <row r="134" ht="15.75">
      <c r="A134" s="25"/>
    </row>
    <row r="136" ht="18.75">
      <c r="A136" s="24"/>
    </row>
    <row r="137" ht="18.75">
      <c r="A137" s="24"/>
    </row>
    <row r="138" ht="18.75">
      <c r="A138" s="26"/>
    </row>
  </sheetData>
  <sheetProtection/>
  <mergeCells count="12">
    <mergeCell ref="I1:J1"/>
    <mergeCell ref="A11:A16"/>
    <mergeCell ref="I2:K2"/>
    <mergeCell ref="I3:K3"/>
    <mergeCell ref="A5:K5"/>
    <mergeCell ref="A10:K10"/>
    <mergeCell ref="A36:H36"/>
    <mergeCell ref="A26:B26"/>
    <mergeCell ref="A25:B25"/>
    <mergeCell ref="A21:B21"/>
    <mergeCell ref="A23:A24"/>
    <mergeCell ref="A22:K22"/>
  </mergeCells>
  <printOptions/>
  <pageMargins left="1.1811023622047245" right="0.2362204724409449" top="0.7874015748031497" bottom="0.35433070866141736" header="0.31496062992125984" footer="0"/>
  <pageSetup firstPageNumber="62" useFirstPageNumber="1" horizontalDpi="600" verticalDpi="600" orientation="portrait" paperSize="9" scale="75" r:id="rId2"/>
  <headerFooter alignWithMargins="0"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Игорь Мусохранов</cp:lastModifiedBy>
  <cp:lastPrinted>2012-11-02T06:42:41Z</cp:lastPrinted>
  <dcterms:created xsi:type="dcterms:W3CDTF">2008-10-06T07:55:44Z</dcterms:created>
  <dcterms:modified xsi:type="dcterms:W3CDTF">2012-11-08T05:31:07Z</dcterms:modified>
  <cp:category/>
  <cp:version/>
  <cp:contentType/>
  <cp:contentStatus/>
</cp:coreProperties>
</file>