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75" windowWidth="11325" windowHeight="9885" activeTab="0"/>
  </bookViews>
  <sheets>
    <sheet name="Отчет" sheetId="1" r:id="rId1"/>
  </sheets>
  <definedNames>
    <definedName name="_xlnm.Print_Titles" localSheetId="0">'Отчет'!$8:$8</definedName>
  </definedNames>
  <calcPr fullCalcOnLoad="1"/>
</workbook>
</file>

<file path=xl/sharedStrings.xml><?xml version="1.0" encoding="utf-8"?>
<sst xmlns="http://schemas.openxmlformats.org/spreadsheetml/2006/main" count="1113" uniqueCount="278">
  <si>
    <t>(плюс, минус)</t>
  </si>
  <si>
    <t>1</t>
  </si>
  <si>
    <t>01</t>
  </si>
  <si>
    <t>182</t>
  </si>
  <si>
    <t>02010</t>
  </si>
  <si>
    <t>0000</t>
  </si>
  <si>
    <t>110</t>
  </si>
  <si>
    <t>Налог на доходы физических лиц с доходов, полученных в виде дивидендов от долевого участия в деятельности организаций</t>
  </si>
  <si>
    <t>02021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</si>
  <si>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</si>
  <si>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02022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</si>
  <si>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</si>
  <si>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02040</t>
  </si>
  <si>
    <t>Налог на доходы физических лиц с доходов, полученных в виде выигрышей и призов в проводимых конкурсах, играх и других мероприятиях в целях рекламы товаров, работ и услуг,  процентных доходов по вкладам в банках в виде материальной выгоды от экономии на процентах при получении заемных (кредитных) средств</t>
  </si>
  <si>
    <t>05</t>
  </si>
  <si>
    <t>02000</t>
  </si>
  <si>
    <t>02</t>
  </si>
  <si>
    <t>Единый налог на вмененный доход для отдельных видов деятельности</t>
  </si>
  <si>
    <t>03000</t>
  </si>
  <si>
    <t>Единый сельскохозяйственный налог</t>
  </si>
  <si>
    <t>06</t>
  </si>
  <si>
    <t>01020</t>
  </si>
  <si>
    <t>04</t>
  </si>
  <si>
    <t>Налог на имущество физических лиц</t>
  </si>
  <si>
    <t>06012</t>
  </si>
  <si>
    <t>06022</t>
  </si>
  <si>
    <t>08</t>
  </si>
  <si>
    <t>03010</t>
  </si>
  <si>
    <t>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Российской Федерации)</t>
  </si>
  <si>
    <t>188</t>
  </si>
  <si>
    <t>07140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</si>
  <si>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 (УВД)</t>
  </si>
  <si>
    <t>817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</si>
  <si>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</t>
  </si>
  <si>
    <t>09</t>
  </si>
  <si>
    <t>Налог на прибыль организаций, зачислявшийся до 1 января 2005 года в местные бюджеты, мобилизуемый на территориях городских округов</t>
  </si>
  <si>
    <t>04050</t>
  </si>
  <si>
    <t>1000</t>
  </si>
  <si>
    <t>Земельный налог (по обязательствам, возникшим до 1 января 2006 года), мобилизуемый на территориях городских округов</t>
  </si>
  <si>
    <t>07050</t>
  </si>
  <si>
    <t>Прочие местные налоги и сборы, мобилизуемые на территориях городских округов</t>
  </si>
  <si>
    <t>11</t>
  </si>
  <si>
    <t>909</t>
  </si>
  <si>
    <t>01040</t>
  </si>
  <si>
    <t>120</t>
  </si>
  <si>
    <t>Дивиденды по акциям и доходы от прочих форм участия в капитале, находящихся в собственности городских округов</t>
  </si>
  <si>
    <t>05010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</si>
  <si>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 аренды указанных земельных участков</t>
  </si>
  <si>
    <t>05024</t>
  </si>
  <si>
    <t>Арендная плата и поступления от продажи права на заключение договоров аренды за земли, находящиеся в собственности городских округов</t>
  </si>
  <si>
    <t>07014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</si>
  <si>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</si>
  <si>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09044</t>
  </si>
  <si>
    <t>0001</t>
  </si>
  <si>
    <t>Прочие поступления от использования имущества, находящегося в собственности городских округов (аренда помещений нежилого фонда)</t>
  </si>
  <si>
    <t>952</t>
  </si>
  <si>
    <t>0002</t>
  </si>
  <si>
    <t>Прочие поступления от использования имущества, находящегося в собственности городских округов (плата за наем жилых помещений)</t>
  </si>
  <si>
    <t>0003</t>
  </si>
  <si>
    <t>Прочие поступления от использования имущества, находящегося в собственности городских округов (аренда сетей инженерно-технического обеспечения)</t>
  </si>
  <si>
    <t>0004</t>
  </si>
  <si>
    <t>Прочие поступления от использования имущества, находящегося в собственности городских округов (аренда движимого имущества)</t>
  </si>
  <si>
    <t>12</t>
  </si>
  <si>
    <t>048</t>
  </si>
  <si>
    <t>01000</t>
  </si>
  <si>
    <t>Плата за негативное воздействие на окружающую среду</t>
  </si>
  <si>
    <t>13</t>
  </si>
  <si>
    <t>903</t>
  </si>
  <si>
    <t>03040</t>
  </si>
  <si>
    <t>0100</t>
  </si>
  <si>
    <t>130</t>
  </si>
  <si>
    <t>907</t>
  </si>
  <si>
    <t>0200</t>
  </si>
  <si>
    <t>14</t>
  </si>
  <si>
    <t>02033</t>
  </si>
  <si>
    <t>410</t>
  </si>
  <si>
    <t>Доходы от реализации иного имущества, находящегося в собственности городских округов (за исключением  имущества муниципальных автономных учреждений, а также имущества  муниципальных унитарных предприятий, в том числе казенных), в части реализации основных средств по указанному имуществу</t>
  </si>
  <si>
    <t>430</t>
  </si>
  <si>
    <t>Доходы от продажи земельных участков, государственная собственность на которые не разграничена и которые располагаются в границах городских округов</t>
  </si>
  <si>
    <t>16</t>
  </si>
  <si>
    <t>140</t>
  </si>
  <si>
    <t>Денежные взыскания (штрафы) за нарушение законодательства о налогах и сборах, предусмотренные статьями 116, 117, 118, пунктами 1 и 2 статьи 120, статьями 125, 126, 128, 129, 129.1, 132, 133, 134, 135, 135.1 Налогового кодекса Российской Федерации</t>
  </si>
  <si>
    <t>03030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</si>
  <si>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</si>
  <si>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06000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</si>
  <si>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</si>
  <si>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23040</t>
  </si>
  <si>
    <t>Доходы от возмещения ущерба при возникновении страховых случаев, зачисляемые в бюджеты городских округов</t>
  </si>
  <si>
    <t>321</t>
  </si>
  <si>
    <t>25060</t>
  </si>
  <si>
    <t>Денежные взыскания (штрафы) за нарушение земельного законодательства</t>
  </si>
  <si>
    <t>388</t>
  </si>
  <si>
    <t>28000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</si>
  <si>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</si>
  <si>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30000</t>
  </si>
  <si>
    <t>Денежные взыскания (штрафы) за административные правонарушения в области дорожного движения</t>
  </si>
  <si>
    <t>161</t>
  </si>
  <si>
    <t>33040</t>
  </si>
  <si>
    <t>Денежные взыскания (штрафы) за нарушения законодательства РФ о размещении заказов на поставки товаров, выполнении работ, оказании услуг для нужд ГО.</t>
  </si>
  <si>
    <t>000</t>
  </si>
  <si>
    <t>90040</t>
  </si>
  <si>
    <t xml:space="preserve">Прочие поступления от денежных взысканий (штрафов) и иных сумм, в возмещение ущерба, зачисляемые в бюджеты городских округов </t>
  </si>
  <si>
    <t>081</t>
  </si>
  <si>
    <t>177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</si>
  <si>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</si>
  <si>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Прочие поступления от денежных взысканий (штрафов) и иных сумм в возмещение ущерба, зачисляемые в бюджеты городских округов (штрафы УВД за исключением штрафов в области дорожного движения)</t>
  </si>
  <si>
    <t>192</t>
  </si>
  <si>
    <t>810</t>
  </si>
  <si>
    <t>818</t>
  </si>
  <si>
    <t>820</t>
  </si>
  <si>
    <t>902</t>
  </si>
  <si>
    <t>Прочие поступления от денежных взысканий (штрафов) и иных сумм в возмещение ущерба, зачисляемые в бюджеты городских округов (штрафы Административной комиссии, Комиссии по делам несовершеннолетних)</t>
  </si>
  <si>
    <t>17</t>
  </si>
  <si>
    <t>05040</t>
  </si>
  <si>
    <t>180</t>
  </si>
  <si>
    <t>Прочие неналоговые доходы бюджетов городских округов</t>
  </si>
  <si>
    <t>2</t>
  </si>
  <si>
    <t>01001</t>
  </si>
  <si>
    <t>151</t>
  </si>
  <si>
    <t>Дотации бюджетам городских округов на выравнивание бюджетной обеспеченности</t>
  </si>
  <si>
    <t>01003</t>
  </si>
  <si>
    <t>Дотации из областного бюджета на поддержку мер по обеспечению сбалансированности местных бюджетов</t>
  </si>
  <si>
    <t>01007</t>
  </si>
  <si>
    <t>Дотации бюджетам закрытых административно-территориальных образований</t>
  </si>
  <si>
    <t>02999</t>
  </si>
  <si>
    <t>Субсидии на обеспечение условий для развития физической культуры и массового спорта</t>
  </si>
  <si>
    <t>0006</t>
  </si>
  <si>
    <t>Субсидии на оплату труда руководителям и специалистам муниципальных учреждений культуры и искусства, в части выплаты надбавок и доплат к тарифной ставке (должностному окладу)</t>
  </si>
  <si>
    <t>0007</t>
  </si>
  <si>
    <t>Субсидии на создание условий для управления многоквартирными домами</t>
  </si>
  <si>
    <t>0011</t>
  </si>
  <si>
    <t>Субсидии на организацию отдыха детей в каникулярное время</t>
  </si>
  <si>
    <t>0022</t>
  </si>
  <si>
    <t>Субсидия бюджетам городских округов на реализацию программы "Профилактика детского дорожно-транспортного травматизма на территории Томской области в 2010-2011 годах"</t>
  </si>
  <si>
    <t>0023</t>
  </si>
  <si>
    <t>Субсидия бюджетам городских округов на приобретение музыкальных инструментов для муниципальных образовательных учреждений дополнительного образования детей</t>
  </si>
  <si>
    <t>03021</t>
  </si>
  <si>
    <t>Субвенции бюджетам городских округов на ежемесячное денежное вознаграждение за классное руководство</t>
  </si>
  <si>
    <t>03024</t>
  </si>
  <si>
    <t>0010</t>
  </si>
  <si>
    <t>0020</t>
  </si>
  <si>
    <t>Субвенции на доплаты к ежемесячному вознаграждению за классное руководство в классах наполняемостью свыше 25 человек</t>
  </si>
  <si>
    <t>0030</t>
  </si>
  <si>
    <t>0040</t>
  </si>
  <si>
    <t>0060</t>
  </si>
  <si>
    <t>0071</t>
  </si>
  <si>
    <t>0072</t>
  </si>
  <si>
    <t>0080</t>
  </si>
  <si>
    <t>0101</t>
  </si>
  <si>
    <t>0102</t>
  </si>
  <si>
    <t>0111</t>
  </si>
  <si>
    <t>0112</t>
  </si>
  <si>
    <t>0120</t>
  </si>
  <si>
    <t>0130</t>
  </si>
  <si>
    <t>0150</t>
  </si>
  <si>
    <t>0160</t>
  </si>
  <si>
    <t>Субвенция на осуществление отдельных государственных полномочий по предоставлению, переоформлению и изъятию горных отводов для разработки месторождений и проявлений общераспространенных полезных ископаемых местным бюджетам</t>
  </si>
  <si>
    <t>0170</t>
  </si>
  <si>
    <t>0180</t>
  </si>
  <si>
    <t>0190</t>
  </si>
  <si>
    <t>03026</t>
  </si>
  <si>
    <t>Субвенции бюджетам городских округов  на обеспечение жилыми помещениями детей-сирот и детей, оставшихся без попечения родителей, а также лиц из их числа, не имеющих закрепленного жилого помещения</t>
  </si>
  <si>
    <t>03027</t>
  </si>
  <si>
    <t>Субвенции бюджетам городских округов на ежемесячную выплату денежных средств опекунам (попечителям) на содержание детей и обеспечение денежными средствами лиц из числа детей-сирот и детей, оставшихся без попечения родителей</t>
  </si>
  <si>
    <t>03046</t>
  </si>
  <si>
    <t>Субвенции бюджетам городских округов на возмещение гражданам, ведущим личное подсобное хозяйство, сельскохозяйственным потребительским кооперативам, крестьянским (фермерским) хозяйствам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2005-2011 годах на срок до 8 лет</t>
  </si>
  <si>
    <t>04010</t>
  </si>
  <si>
    <t>Межбюджетные трасферты, передаваемые бюджетам городских округов на переселение граждан из закрытых административно-территориальных образований</t>
  </si>
  <si>
    <t>04012</t>
  </si>
  <si>
    <t>Межбюджетные трансферты на выплату надбавок к пенсии неработающим пенсионерам из числа руководителей и специалистов муниципальных учреждений культуры и искусства, имеющих специальные звания, начинающиеся со слов "Заслуженный..." или "Народный..."</t>
  </si>
  <si>
    <t>Межбюджетные трансферты  на стимулирующие выплаты за высокие результаты и качество выполняемых работ в соответствии с порядком, установленным Администрацией Томской области, в муниципальных общеобразовательных учреждениях</t>
  </si>
  <si>
    <t>04018</t>
  </si>
  <si>
    <t>Межбюджетные трансферты, передаваемые бюджетам закрытых административно-территориальных образований на развитие и поддержку  социальной и инженерной инфраструктуры закрытых административно-территориальных  образований</t>
  </si>
  <si>
    <t>04025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</si>
  <si>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</si>
  <si>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04999</t>
  </si>
  <si>
    <t>Межбюджетные трансферты на частичную оплату стоимости питания отдельных категорий обучающихся в муниципальных общеобразовательных учреждениях  Томской области</t>
  </si>
  <si>
    <t>Межбюджетные трансферты на стимулирующие выплаты в муниципальных дошкольных  образовательных учреждениях Томской области</t>
  </si>
  <si>
    <t>0016</t>
  </si>
  <si>
    <t>Прочие межбюджетные трансферты из резервного фонда непредвиденных расходов Администрации Томской области</t>
  </si>
  <si>
    <t>07</t>
  </si>
  <si>
    <t>04000</t>
  </si>
  <si>
    <t>Прочие безвозмездные поступления в бюджеты городских округов (прочие)</t>
  </si>
  <si>
    <t>19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</si>
  <si>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</si>
  <si>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Наименование показателей</t>
  </si>
  <si>
    <t>Утв. Думой ЗАТО Северск</t>
  </si>
  <si>
    <t>Уточн. Думой ЗАТО Северск</t>
  </si>
  <si>
    <t>Код</t>
  </si>
  <si>
    <t>3</t>
  </si>
  <si>
    <t>4</t>
  </si>
  <si>
    <t>5</t>
  </si>
  <si>
    <t>ВСЕГО ДОХОДОВ ПО ЗАТО СЕВЕРСК</t>
  </si>
  <si>
    <t>из них: доходы с территории</t>
  </si>
  <si>
    <t xml:space="preserve">           доходы с территории без средств от приносящей доход деятельности</t>
  </si>
  <si>
    <t>НАЛОГОВЫЕ ДОХОДЫ</t>
  </si>
  <si>
    <t>НЕНАЛОГОВЫЕ ДОХОДЫ</t>
  </si>
  <si>
    <t xml:space="preserve">БЕЗВОЗМЕЗДНЫЕ ПОСТУПЛЕНИЯ </t>
  </si>
  <si>
    <t>Прочие доходы от оказания платных услуг получателями средств бюджетов городских округов и компенсации затрат бюджетов городских округов (оздоровительная кампания) - всего</t>
  </si>
  <si>
    <t>Прочие доходы бюджетов городских округов от оказания платных услуг и компенсации затрат государства (прочие) - всего</t>
  </si>
  <si>
    <t>Финансовое управление Администрации ЗАТО Северск</t>
  </si>
  <si>
    <t>Управление образование Администрации ЗАТО Северск</t>
  </si>
  <si>
    <t>Управление имущественных отношений Администрации ЗАТО Северск</t>
  </si>
  <si>
    <t xml:space="preserve">2 </t>
  </si>
  <si>
    <t>ПРОГНОЗ 
поступлений доходов бюжета ЗАТО Северск на 2011 год</t>
  </si>
  <si>
    <t>(тыс.руб.)</t>
  </si>
  <si>
    <t>Субвенция на осуществление отдельных государственных полномочий по расчету и предоставлению ежемесячной компенсационной выплаты на оплату дополнительной площади жилого помещения и ежегодной денежной выплаты на приобретение и доставку твердого топлива (на осуществление управленческих функций органами местного самоуправления)</t>
  </si>
  <si>
    <t>Субвенции на осуществление отдельных государственных полномочий по расчету и предоставлению ежемесячной компенсационной выплаты на оплату дополнительной площади жилого помещения и ежегодной денежной выплаты на приобретение и доставку твердого топлива (на предоставление компенсационной выплаты)</t>
  </si>
  <si>
    <t>Субвенции на осуществление государственных полномочий по регулированию тарифов на перевозки пассажиров и багажа всеми видами общественного транспорта (кроме железнодорожного) по городским и пригородным маршрутам</t>
  </si>
  <si>
    <t>Субвенции на осуществление отдельных государственных полномочий  по хранению, комплектованию, учету и использованию архивных документов, относящихся к собственности Томской области</t>
  </si>
  <si>
    <t>Субвенции на осуществление отдельных государственных полномочий по организации и осуществлению деятельности по опеке и попечительству в Томской области  в отношении несовершеннолетних</t>
  </si>
  <si>
    <t>Субвенции на осуществление отдельных государственных полномочий по выплате надбавок к тарифной ставке педагогическим работникам и руководителям муниципальных образовательных учреждений</t>
  </si>
  <si>
    <t>Субвенции на  осуществление отдельных государственных полномочий по созданию и обеспечению деятельности комиссии по делам несовершеннолетних и защите их прав</t>
  </si>
  <si>
    <t>Субвенции бюджетам городских округов на  осуществление отдельных  государственных полномочий по предоставлению гражданам субстдий на оплату жилого помещения и коммунальных услуг (на осуществление управленческих функций органами местного самоуправления)</t>
  </si>
  <si>
    <t>Субвенции на осуществление  государственных полномочий по поддержке сельскохозяйственного производства на осуществление управленческих функций органами местного управления</t>
  </si>
  <si>
    <t>Субвенции бюджетам городских округов на осуществление отдельных государственных полномочий по созданию и обеспечению деятельности административных комиссий в Томской области</t>
  </si>
  <si>
    <t>Субвенции бюджетам городских округов на осуществление отдельных государственных полномочий по воспитанию и обучению детей-инвалидов в муниципальных дошкольных образовательных учреждениях</t>
  </si>
  <si>
    <t>Субвенции бюджетам городских округов на осуществление отдельных государственных полномочий по госуд.поддержке сельскохозяйственного производства - затрат по искусственному осеменению коров</t>
  </si>
  <si>
    <t>Субвенция на осуществление отдельных государственных полномочий на осуществление ежемесячной выплаты денежных средств приемным семьям на содержание  детей</t>
  </si>
  <si>
    <t>00000</t>
  </si>
  <si>
    <t>00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</si>
  <si>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</si>
  <si>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</si>
  <si>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Федерации и муниципальных образований</t>
  </si>
  <si>
    <t>Иные межбюджетные трансферты</t>
  </si>
  <si>
    <t>77 38 83</t>
  </si>
  <si>
    <t>Субвенция на обеспечение государственных гарантий граждан на получение общедоступного и бесплатного образования в рамках общеобразовательных программ</t>
  </si>
  <si>
    <t>Субвенции на осуществление отдельных государственных полномочий по организации и осуществлению деятельности по опеке и попечительству в Томской области в отношении совершеннолетних недееспособных граждан</t>
  </si>
  <si>
    <t>Субвенции бюджетам городских округов на осуществление отдельных государственных полномочий по предоставлению гражданам субсидий на оплату жилого помещения и коммунальных услуг (предоставление субсидий гражданам на оплату жилья и коммунальных услуг)</t>
  </si>
  <si>
    <t>Субвенции на осуществление отдельных государственных полномочий по организации предоставления общедоступного образования в муниципальных специальных коррекционных школах</t>
  </si>
  <si>
    <t>Субвенции на осуществление отдельных государственных полномочий на обеспечение одеждой, обувью, либо выдачу или перечисление в кредитную организацию денежной компенсации в размерах, необходимых для приобретения одежды, обуви и единовременным денежным пособием детей сирот и детей, оставшихся без попечения родителей - выпускников муниципальных образовательных учреждений</t>
  </si>
  <si>
    <t>Субсидии на дорожную деятельность в отношении автомобильных дорог местного значения, а также осуществления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</si>
  <si>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Налог на доходы физических лиц</t>
  </si>
  <si>
    <t>Налоги на совокупный доход</t>
  </si>
  <si>
    <t xml:space="preserve">Налоги на имущество </t>
  </si>
  <si>
    <t>Государственная пошлина</t>
  </si>
  <si>
    <t>НАЛОГОВЫЕ И НЕНАЛОГОВЫЕ  ДОХОДЫ</t>
  </si>
  <si>
    <t>Задолженность и перерасчеты по отмененным налогам, сборам и иным обязательным платежам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</si>
  <si>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</si>
  <si>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</si>
  <si>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</si>
  <si>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</si>
  <si>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 xml:space="preserve">Прочие неналоговые доходы </t>
  </si>
  <si>
    <t>БЕЗВОЗМЕЗДНЫЕ ПОСТУПЛЕНИЯ от других бюджетов бюджетной системы</t>
  </si>
  <si>
    <t>Возврат остатков субсидий, субвенций и иных межбюджетных трансфертов, имеющих целевое назначение, прошлых лет</t>
  </si>
  <si>
    <t>Прочие безвозмездные поступления в бюджеты городских округов</t>
  </si>
  <si>
    <t>Арендная плата за землю - всего</t>
  </si>
  <si>
    <t xml:space="preserve">Прочие поступления от использования имущества, находящегося в собственности городских округов (за исключением имущества муниципальных  бюджетных и автономных учреждений, а также имущества муниципальных унитарных предприятий, в том числе казенных) </t>
  </si>
  <si>
    <t>Прочие поступления от денежных взысканий (штрафов) и иных сумм в возмещение ущерба, зачисляемые в бюджеты городских округов (снос зеленых насаждений)</t>
  </si>
  <si>
    <t>Доходы от использования имущества, находящегося  в государственной и муниципальной собственности</t>
  </si>
  <si>
    <t>Прочие субсидии бюджетам городских округов</t>
  </si>
  <si>
    <t>Земельный налог, взимаемый по ставкам, установленным в соответствии 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</si>
  <si>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Земельный налог, взимаемый по ставкам, установленным в соответствии 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</si>
  <si>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Иные межбюджетные трансферты на премирование победителей областного ежегодного  конкурса на звание «Самое благоустроенное муниципальное образование Томской области»</t>
  </si>
  <si>
    <t>Субвенции бюджетам городских округов на осуществление полномочий по подготовке проведения статистических переписей</t>
  </si>
  <si>
    <t>03002</t>
  </si>
  <si>
    <t>0024</t>
  </si>
  <si>
    <t>0025</t>
  </si>
  <si>
    <t>Субсидии на оснащение школьных автобусов аппаратурой спутниковой навигации ГЛОНАСС</t>
  </si>
  <si>
    <t>Субсидии на развитие инфраструктуры дошкольного образования муниципальных образований Томской области</t>
  </si>
  <si>
    <t>03007</t>
  </si>
  <si>
    <t>Субвенции бюджетам городских округов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</si>
  <si>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Стипендии Губернатора Томской области лучшим учителям муниципальных образовательных учреждений Томской области в соответствии с порядком, установленным Администрацией Томской области</t>
  </si>
  <si>
    <t>904</t>
  </si>
  <si>
    <t>Управление молодежной и семейной политики, культуры и спорта Администрации ЗАТО Северск</t>
  </si>
  <si>
    <t>к Решению Думы ЗАТО Северск</t>
  </si>
  <si>
    <t>от 23.12.2010 № 7/4</t>
  </si>
  <si>
    <t>«Приложение 6</t>
  </si>
  <si>
    <t>0026</t>
  </si>
  <si>
    <t>Субсидии на софинансирование приобретения картинга для муниципального образовательного учреждения ЗАТО Северск дополнительного образования детей "Центр Поиск"</t>
  </si>
  <si>
    <t>0027</t>
  </si>
  <si>
    <t>Субсидии на строительство комплексной спортивной площадки в ЗАТО Северск</t>
  </si>
  <si>
    <t>0028</t>
  </si>
  <si>
    <t>Долгосрочная целевая программа "Энергосбережение и поышение энергетической эффективности на территории Томской области на 2010-2012 годы и на перспективу до 2020 года"</t>
  </si>
  <si>
    <t>888 799,52;</t>
  </si>
  <si>
    <t>Черноголова Татьяна Юрьевна</t>
  </si>
  <si>
    <t>Администрация ЗАТО Северск</t>
  </si>
  <si>
    <t xml:space="preserve"> 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</si>
</sst>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_р_."/>
    <numFmt numFmtId="167" formatCode="000000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m/d"/>
    <numFmt numFmtId="177" formatCode="&quot;$&quot;#,##0.00"/>
    <numFmt numFmtId="178" formatCode="m/d/yyyy;@"/>
    <numFmt numFmtId="179" formatCode="[$-409]dddd\,\ mmmm\ dd\,\ yyyy"/>
  </numFmts>
  <fonts count="22">
    <font>
      <sz val="10"/>
      <name val="Arial"/>
      <family val="0"/>
    </font>
    <font>
      <sz val="12"/>
      <name val="Times New Roman"/>
      <family val="1"/>
    </font>
    <font>
      <b/>
      <sz val="10"/>
      <name val="Arial"/>
      <family val="0"/>
    </font>
    <font>
      <sz val="13"/>
      <name val="Times New Roman"/>
      <family val="1"/>
    </font>
    <font>
      <sz val="10"/>
      <name val="Times New Roman"/>
      <family val="1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4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4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13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7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62">
    <xf numFmtId="0" fontId="0" fillId="0" borderId="0" xfId="0" applyAlignment="1">
      <alignment/>
    </xf>
    <xf numFmtId="164" fontId="1" fillId="0" borderId="10" xfId="56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4" fontId="1" fillId="0" borderId="10" xfId="0" applyNumberFormat="1" applyFont="1" applyFill="1" applyBorder="1" applyAlignment="1">
      <alignment vertical="center"/>
    </xf>
    <xf numFmtId="49" fontId="1" fillId="0" borderId="0" xfId="0" applyNumberFormat="1" applyFont="1" applyFill="1" applyAlignment="1">
      <alignment/>
    </xf>
    <xf numFmtId="49" fontId="1" fillId="0" borderId="0" xfId="0" applyNumberFormat="1" applyFont="1" applyFill="1" applyAlignment="1">
      <alignment horizontal="center"/>
    </xf>
    <xf numFmtId="49" fontId="1" fillId="0" borderId="0" xfId="0" applyNumberFormat="1" applyFont="1" applyFill="1" applyAlignment="1">
      <alignment horizontal="left" vertical="justify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2" fontId="1" fillId="0" borderId="0" xfId="0" applyNumberFormat="1" applyFont="1" applyFill="1" applyAlignment="1">
      <alignment/>
    </xf>
    <xf numFmtId="0" fontId="1" fillId="0" borderId="10" xfId="5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 vertical="justify"/>
    </xf>
    <xf numFmtId="49" fontId="1" fillId="0" borderId="10" xfId="0" applyNumberFormat="1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 horizontal="right"/>
    </xf>
    <xf numFmtId="49" fontId="1" fillId="0" borderId="11" xfId="0" applyNumberFormat="1" applyFont="1" applyFill="1" applyBorder="1" applyAlignment="1">
      <alignment/>
    </xf>
    <xf numFmtId="49" fontId="1" fillId="0" borderId="12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49" fontId="1" fillId="0" borderId="11" xfId="0" applyNumberFormat="1" applyFont="1" applyFill="1" applyBorder="1" applyAlignment="1">
      <alignment vertical="center"/>
    </xf>
    <xf numFmtId="49" fontId="1" fillId="0" borderId="12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4" fontId="1" fillId="0" borderId="10" xfId="52" applyNumberFormat="1" applyFont="1" applyFill="1" applyBorder="1" applyAlignment="1">
      <alignment horizontal="justify" vertical="center" wrapText="1"/>
      <protection/>
    </xf>
    <xf numFmtId="4" fontId="1" fillId="0" borderId="10" xfId="0" applyNumberFormat="1" applyFont="1" applyFill="1" applyBorder="1" applyAlignment="1">
      <alignment horizontal="justify" vertic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4" fontId="1" fillId="0" borderId="0" xfId="0" applyNumberFormat="1" applyFont="1" applyFill="1" applyAlignment="1">
      <alignment/>
    </xf>
    <xf numFmtId="49" fontId="1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center"/>
    </xf>
    <xf numFmtId="4" fontId="1" fillId="0" borderId="10" xfId="52" applyNumberFormat="1" applyFont="1" applyFill="1" applyBorder="1" applyAlignment="1">
      <alignment horizontal="left" vertical="center" wrapText="1"/>
      <protection/>
    </xf>
    <xf numFmtId="2" fontId="1" fillId="0" borderId="10" xfId="52" applyNumberFormat="1" applyFont="1" applyFill="1" applyBorder="1" applyAlignment="1">
      <alignment horizontal="left" vertical="center" wrapText="1"/>
      <protection/>
    </xf>
    <xf numFmtId="166" fontId="3" fillId="0" borderId="0" xfId="0" applyNumberFormat="1" applyFont="1" applyFill="1" applyAlignment="1">
      <alignment vertical="center" wrapText="1"/>
    </xf>
    <xf numFmtId="2" fontId="1" fillId="0" borderId="0" xfId="0" applyNumberFormat="1" applyFont="1" applyFill="1" applyAlignment="1">
      <alignment horizontal="right"/>
    </xf>
    <xf numFmtId="0" fontId="4" fillId="0" borderId="0" xfId="0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4" fontId="4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4" fontId="1" fillId="0" borderId="10" xfId="0" applyNumberFormat="1" applyFont="1" applyFill="1" applyBorder="1" applyAlignment="1">
      <alignment horizontal="right" vertical="center"/>
    </xf>
    <xf numFmtId="0" fontId="1" fillId="0" borderId="10" xfId="52" applyFont="1" applyFill="1" applyBorder="1" applyAlignment="1">
      <alignment horizontal="justify" vertical="center" wrapText="1"/>
      <protection/>
    </xf>
    <xf numFmtId="4" fontId="0" fillId="0" borderId="0" xfId="0" applyNumberForma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left" wrapText="1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center" vertical="top"/>
    </xf>
    <xf numFmtId="0" fontId="1" fillId="0" borderId="13" xfId="0" applyFont="1" applyFill="1" applyBorder="1" applyAlignment="1">
      <alignment horizontal="center" vertical="top"/>
    </xf>
    <xf numFmtId="49" fontId="1" fillId="0" borderId="0" xfId="0" applyNumberFormat="1" applyFont="1" applyFill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4" fontId="1" fillId="0" borderId="10" xfId="52" applyNumberFormat="1" applyFont="1" applyFill="1" applyBorder="1" applyAlignment="1">
      <alignment horizontal="left" vertical="center" wrapText="1"/>
      <protection/>
    </xf>
    <xf numFmtId="4" fontId="1" fillId="0" borderId="10" xfId="52" applyNumberFormat="1" applyFont="1" applyFill="1" applyBorder="1" applyAlignment="1">
      <alignment horizontal="left" vertic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ожение_06_доходы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271"/>
  <sheetViews>
    <sheetView showZeros="0" tabSelected="1" zoomScale="75" zoomScaleNormal="75" zoomScalePageLayoutView="0" workbookViewId="0" topLeftCell="A1">
      <selection activeCell="A1" sqref="A1"/>
    </sheetView>
  </sheetViews>
  <sheetFormatPr defaultColWidth="8.8515625" defaultRowHeight="12.75" outlineLevelRow="1" outlineLevelCol="1"/>
  <cols>
    <col min="1" max="1" width="3.57421875" style="4" customWidth="1"/>
    <col min="2" max="2" width="2.28125" style="5" customWidth="1"/>
    <col min="3" max="3" width="2.7109375" style="5" customWidth="1"/>
    <col min="4" max="4" width="6.00390625" style="5" customWidth="1"/>
    <col min="5" max="5" width="2.7109375" style="5" customWidth="1"/>
    <col min="6" max="6" width="4.7109375" style="5" customWidth="1"/>
    <col min="7" max="7" width="3.8515625" style="5" customWidth="1"/>
    <col min="8" max="8" width="49.140625" style="6" customWidth="1"/>
    <col min="9" max="9" width="14.57421875" style="9" hidden="1" customWidth="1" outlineLevel="1"/>
    <col min="10" max="10" width="11.28125" style="9" hidden="1" customWidth="1" outlineLevel="1"/>
    <col min="11" max="11" width="14.00390625" style="9" hidden="1" customWidth="1" outlineLevel="1"/>
    <col min="12" max="12" width="12.140625" style="9" hidden="1" customWidth="1" outlineLevel="1"/>
    <col min="13" max="13" width="17.421875" style="9" customWidth="1" collapsed="1"/>
    <col min="14" max="14" width="15.8515625" style="38" customWidth="1"/>
    <col min="15" max="15" width="16.140625" style="38" customWidth="1"/>
    <col min="16" max="16" width="8.8515625" style="7" customWidth="1"/>
    <col min="17" max="17" width="12.140625" style="7" bestFit="1" customWidth="1"/>
    <col min="18" max="66" width="8.8515625" style="7" customWidth="1"/>
    <col min="67" max="16384" width="8.8515625" style="8" customWidth="1"/>
  </cols>
  <sheetData>
    <row r="1" spans="9:17" ht="15" customHeight="1">
      <c r="I1" s="36"/>
      <c r="J1" s="36"/>
      <c r="K1" s="36"/>
      <c r="L1" s="36"/>
      <c r="M1" s="36"/>
      <c r="N1" s="51" t="s">
        <v>267</v>
      </c>
      <c r="O1" s="51"/>
      <c r="P1" s="36"/>
      <c r="Q1" s="36"/>
    </row>
    <row r="2" spans="9:17" ht="15" customHeight="1">
      <c r="I2" s="36"/>
      <c r="J2" s="36"/>
      <c r="K2" s="36"/>
      <c r="L2" s="36"/>
      <c r="M2" s="36"/>
      <c r="N2" s="29" t="s">
        <v>265</v>
      </c>
      <c r="O2" s="32"/>
      <c r="P2" s="36"/>
      <c r="Q2" s="36"/>
    </row>
    <row r="3" spans="9:17" ht="15" customHeight="1">
      <c r="I3" s="36"/>
      <c r="J3" s="36"/>
      <c r="K3" s="36"/>
      <c r="L3" s="36"/>
      <c r="M3" s="36"/>
      <c r="N3" s="29" t="s">
        <v>266</v>
      </c>
      <c r="O3" s="32"/>
      <c r="P3" s="36"/>
      <c r="Q3" s="36"/>
    </row>
    <row r="4" spans="9:17" ht="36" customHeight="1">
      <c r="I4" s="36"/>
      <c r="J4" s="36"/>
      <c r="K4" s="36"/>
      <c r="L4" s="36"/>
      <c r="M4" s="36"/>
      <c r="N4" s="39"/>
      <c r="O4" s="39"/>
      <c r="P4" s="36"/>
      <c r="Q4" s="36"/>
    </row>
    <row r="5" spans="8:14" ht="47.25">
      <c r="H5" s="2" t="s">
        <v>204</v>
      </c>
      <c r="N5" s="40"/>
    </row>
    <row r="6" spans="14:15" ht="15.75">
      <c r="N6" s="40"/>
      <c r="O6" s="37" t="s">
        <v>205</v>
      </c>
    </row>
    <row r="7" spans="1:66" s="12" customFormat="1" ht="51" customHeight="1">
      <c r="A7" s="52" t="s">
        <v>188</v>
      </c>
      <c r="B7" s="53"/>
      <c r="C7" s="53"/>
      <c r="D7" s="53"/>
      <c r="E7" s="53"/>
      <c r="F7" s="53"/>
      <c r="G7" s="54"/>
      <c r="H7" s="10" t="s">
        <v>185</v>
      </c>
      <c r="I7" s="1" t="s">
        <v>186</v>
      </c>
      <c r="J7" s="1" t="s">
        <v>0</v>
      </c>
      <c r="K7" s="1" t="s">
        <v>186</v>
      </c>
      <c r="L7" s="1" t="s">
        <v>0</v>
      </c>
      <c r="M7" s="1" t="s">
        <v>186</v>
      </c>
      <c r="N7" s="1" t="s">
        <v>0</v>
      </c>
      <c r="O7" s="1" t="s">
        <v>187</v>
      </c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</row>
    <row r="8" spans="1:66" s="12" customFormat="1" ht="14.25" customHeight="1">
      <c r="A8" s="55">
        <v>1</v>
      </c>
      <c r="B8" s="56"/>
      <c r="C8" s="56"/>
      <c r="D8" s="56"/>
      <c r="E8" s="56"/>
      <c r="F8" s="56"/>
      <c r="G8" s="57"/>
      <c r="H8" s="13">
        <v>2</v>
      </c>
      <c r="I8" s="14" t="s">
        <v>189</v>
      </c>
      <c r="J8" s="14" t="s">
        <v>190</v>
      </c>
      <c r="K8" s="14" t="s">
        <v>189</v>
      </c>
      <c r="L8" s="14" t="s">
        <v>190</v>
      </c>
      <c r="M8" s="14" t="s">
        <v>191</v>
      </c>
      <c r="N8" s="14" t="s">
        <v>190</v>
      </c>
      <c r="O8" s="14" t="s">
        <v>191</v>
      </c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</row>
    <row r="9" spans="1:15" s="11" customFormat="1" ht="15.75">
      <c r="A9" s="55"/>
      <c r="B9" s="56"/>
      <c r="C9" s="56"/>
      <c r="D9" s="56"/>
      <c r="E9" s="56"/>
      <c r="F9" s="56"/>
      <c r="G9" s="57"/>
      <c r="H9" s="45" t="s">
        <v>236</v>
      </c>
      <c r="I9" s="15">
        <f>I10+I31</f>
        <v>929613.1499999999</v>
      </c>
      <c r="J9" s="15">
        <f>J10+J31</f>
        <v>23005.3</v>
      </c>
      <c r="K9" s="15">
        <f>K10+K31</f>
        <v>952618.45</v>
      </c>
      <c r="L9" s="15">
        <f>L10+L31</f>
        <v>36438.82</v>
      </c>
      <c r="M9" s="15">
        <f aca="true" t="shared" si="0" ref="M9:M15">K9+L9</f>
        <v>989057.2699999999</v>
      </c>
      <c r="N9" s="15">
        <f>N10+N31</f>
        <v>27919.04</v>
      </c>
      <c r="O9" s="15">
        <f aca="true" t="shared" si="1" ref="O9:O15">M9+N9</f>
        <v>1016976.3099999999</v>
      </c>
    </row>
    <row r="10" spans="1:15" s="11" customFormat="1" ht="15.75">
      <c r="A10" s="55"/>
      <c r="B10" s="56"/>
      <c r="C10" s="56"/>
      <c r="D10" s="56"/>
      <c r="E10" s="56"/>
      <c r="F10" s="56"/>
      <c r="G10" s="57"/>
      <c r="H10" s="45" t="s">
        <v>195</v>
      </c>
      <c r="I10" s="15">
        <f>I11+I16+I19+I23+I27</f>
        <v>672323.46</v>
      </c>
      <c r="J10" s="15">
        <f>J11+J16+J19+J23+J27</f>
        <v>13963.05</v>
      </c>
      <c r="K10" s="15">
        <f>K11+K16+K19+K23+K27</f>
        <v>686286.51</v>
      </c>
      <c r="L10" s="15">
        <f>L11+L16+L19+L23+L27</f>
        <v>21661.2</v>
      </c>
      <c r="M10" s="15">
        <f t="shared" si="0"/>
        <v>707947.71</v>
      </c>
      <c r="N10" s="15">
        <f>N11+N16+N19+N23+N27</f>
        <v>25780</v>
      </c>
      <c r="O10" s="15">
        <f t="shared" si="1"/>
        <v>733727.71</v>
      </c>
    </row>
    <row r="11" spans="1:66" s="21" customFormat="1" ht="15.75">
      <c r="A11" s="16" t="s">
        <v>99</v>
      </c>
      <c r="B11" s="17" t="s">
        <v>1</v>
      </c>
      <c r="C11" s="17" t="s">
        <v>2</v>
      </c>
      <c r="D11" s="17" t="s">
        <v>15</v>
      </c>
      <c r="E11" s="17" t="s">
        <v>220</v>
      </c>
      <c r="F11" s="17" t="s">
        <v>5</v>
      </c>
      <c r="G11" s="18" t="s">
        <v>99</v>
      </c>
      <c r="H11" s="19" t="s">
        <v>232</v>
      </c>
      <c r="I11" s="3">
        <v>548741.46</v>
      </c>
      <c r="J11" s="3">
        <v>13963.05</v>
      </c>
      <c r="K11" s="3">
        <v>562704.51</v>
      </c>
      <c r="L11" s="3">
        <f>L13</f>
        <v>21661.2</v>
      </c>
      <c r="M11" s="3">
        <f t="shared" si="0"/>
        <v>584365.71</v>
      </c>
      <c r="N11" s="3">
        <f>N13</f>
        <v>25780</v>
      </c>
      <c r="O11" s="3">
        <f t="shared" si="1"/>
        <v>610145.71</v>
      </c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</row>
    <row r="12" spans="1:15" ht="47.25">
      <c r="A12" s="22" t="s">
        <v>3</v>
      </c>
      <c r="B12" s="23" t="s">
        <v>1</v>
      </c>
      <c r="C12" s="23" t="s">
        <v>2</v>
      </c>
      <c r="D12" s="23" t="s">
        <v>4</v>
      </c>
      <c r="E12" s="23" t="s">
        <v>2</v>
      </c>
      <c r="F12" s="23" t="s">
        <v>5</v>
      </c>
      <c r="G12" s="24" t="s">
        <v>6</v>
      </c>
      <c r="H12" s="19" t="s">
        <v>7</v>
      </c>
      <c r="I12" s="3">
        <v>1165.9</v>
      </c>
      <c r="J12" s="3">
        <v>0</v>
      </c>
      <c r="K12" s="3">
        <v>1165.9</v>
      </c>
      <c r="L12" s="3">
        <v>0</v>
      </c>
      <c r="M12" s="3">
        <f t="shared" si="0"/>
        <v>1165.9</v>
      </c>
      <c r="N12" s="3">
        <v>0</v>
      </c>
      <c r="O12" s="3">
        <f t="shared" si="1"/>
        <v>1165.9</v>
      </c>
    </row>
    <row r="13" spans="1:15" ht="133.5" customHeight="1">
      <c r="A13" s="22" t="s">
        <v>3</v>
      </c>
      <c r="B13" s="23" t="s">
        <v>1</v>
      </c>
      <c r="C13" s="23" t="s">
        <v>2</v>
      </c>
      <c r="D13" s="23" t="s">
        <v>8</v>
      </c>
      <c r="E13" s="23" t="s">
        <v>2</v>
      </c>
      <c r="F13" s="23" t="s">
        <v>5</v>
      </c>
      <c r="G13" s="24" t="s">
        <v>6</v>
      </c>
      <c r="H13" s="19" t="s">
        <v>9</v>
      </c>
      <c r="I13" s="3">
        <v>543913.99</v>
      </c>
      <c r="J13" s="3">
        <v>13963.05</v>
      </c>
      <c r="K13" s="3">
        <v>557877.04</v>
      </c>
      <c r="L13" s="3">
        <v>21661.2</v>
      </c>
      <c r="M13" s="3">
        <f t="shared" si="0"/>
        <v>579538.24</v>
      </c>
      <c r="N13" s="3">
        <v>25780</v>
      </c>
      <c r="O13" s="3">
        <f t="shared" si="1"/>
        <v>605318.24</v>
      </c>
    </row>
    <row r="14" spans="1:15" ht="141.75">
      <c r="A14" s="22" t="s">
        <v>3</v>
      </c>
      <c r="B14" s="23" t="s">
        <v>1</v>
      </c>
      <c r="C14" s="23" t="s">
        <v>2</v>
      </c>
      <c r="D14" s="23" t="s">
        <v>10</v>
      </c>
      <c r="E14" s="23" t="s">
        <v>2</v>
      </c>
      <c r="F14" s="23" t="s">
        <v>5</v>
      </c>
      <c r="G14" s="24" t="s">
        <v>6</v>
      </c>
      <c r="H14" s="19" t="s">
        <v>11</v>
      </c>
      <c r="I14" s="3">
        <v>2958.51</v>
      </c>
      <c r="J14" s="3">
        <v>0</v>
      </c>
      <c r="K14" s="3">
        <v>2958.51</v>
      </c>
      <c r="L14" s="3">
        <v>0</v>
      </c>
      <c r="M14" s="3">
        <f t="shared" si="0"/>
        <v>2958.51</v>
      </c>
      <c r="N14" s="3">
        <v>0</v>
      </c>
      <c r="O14" s="3">
        <f t="shared" si="1"/>
        <v>2958.51</v>
      </c>
    </row>
    <row r="15" spans="1:15" ht="126">
      <c r="A15" s="22" t="s">
        <v>3</v>
      </c>
      <c r="B15" s="23" t="s">
        <v>1</v>
      </c>
      <c r="C15" s="23" t="s">
        <v>2</v>
      </c>
      <c r="D15" s="23" t="s">
        <v>12</v>
      </c>
      <c r="E15" s="23" t="s">
        <v>2</v>
      </c>
      <c r="F15" s="23" t="s">
        <v>5</v>
      </c>
      <c r="G15" s="24" t="s">
        <v>6</v>
      </c>
      <c r="H15" s="19" t="s">
        <v>13</v>
      </c>
      <c r="I15" s="3">
        <v>703.06</v>
      </c>
      <c r="J15" s="3">
        <v>0</v>
      </c>
      <c r="K15" s="3">
        <v>703.06</v>
      </c>
      <c r="L15" s="3">
        <v>0</v>
      </c>
      <c r="M15" s="3">
        <f t="shared" si="0"/>
        <v>703.06</v>
      </c>
      <c r="N15" s="3">
        <v>0</v>
      </c>
      <c r="O15" s="3">
        <f t="shared" si="1"/>
        <v>703.06</v>
      </c>
    </row>
    <row r="16" spans="1:66" s="21" customFormat="1" ht="15.75">
      <c r="A16" s="22" t="s">
        <v>99</v>
      </c>
      <c r="B16" s="23" t="s">
        <v>1</v>
      </c>
      <c r="C16" s="23" t="s">
        <v>14</v>
      </c>
      <c r="D16" s="23" t="s">
        <v>219</v>
      </c>
      <c r="E16" s="23" t="s">
        <v>220</v>
      </c>
      <c r="F16" s="23" t="s">
        <v>5</v>
      </c>
      <c r="G16" s="24" t="s">
        <v>99</v>
      </c>
      <c r="H16" s="19" t="s">
        <v>233</v>
      </c>
      <c r="I16" s="3">
        <v>56022</v>
      </c>
      <c r="J16" s="3">
        <v>0</v>
      </c>
      <c r="K16" s="3">
        <v>56022</v>
      </c>
      <c r="L16" s="3">
        <v>0</v>
      </c>
      <c r="M16" s="3">
        <v>56022</v>
      </c>
      <c r="N16" s="3">
        <v>0</v>
      </c>
      <c r="O16" s="3">
        <v>56022</v>
      </c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</row>
    <row r="17" spans="1:15" ht="31.5">
      <c r="A17" s="22" t="s">
        <v>3</v>
      </c>
      <c r="B17" s="23" t="s">
        <v>1</v>
      </c>
      <c r="C17" s="23" t="s">
        <v>14</v>
      </c>
      <c r="D17" s="23" t="s">
        <v>15</v>
      </c>
      <c r="E17" s="23" t="s">
        <v>16</v>
      </c>
      <c r="F17" s="23" t="s">
        <v>5</v>
      </c>
      <c r="G17" s="24" t="s">
        <v>6</v>
      </c>
      <c r="H17" s="19" t="s">
        <v>17</v>
      </c>
      <c r="I17" s="3">
        <v>56002</v>
      </c>
      <c r="J17" s="3">
        <v>0</v>
      </c>
      <c r="K17" s="3">
        <v>56002</v>
      </c>
      <c r="L17" s="3">
        <v>0</v>
      </c>
      <c r="M17" s="3">
        <v>56002</v>
      </c>
      <c r="N17" s="3">
        <v>0</v>
      </c>
      <c r="O17" s="3">
        <v>56002</v>
      </c>
    </row>
    <row r="18" spans="1:15" ht="15.75">
      <c r="A18" s="22" t="s">
        <v>3</v>
      </c>
      <c r="B18" s="23" t="s">
        <v>1</v>
      </c>
      <c r="C18" s="23" t="s">
        <v>14</v>
      </c>
      <c r="D18" s="23" t="s">
        <v>18</v>
      </c>
      <c r="E18" s="23" t="s">
        <v>2</v>
      </c>
      <c r="F18" s="23" t="s">
        <v>5</v>
      </c>
      <c r="G18" s="24" t="s">
        <v>6</v>
      </c>
      <c r="H18" s="19" t="s">
        <v>19</v>
      </c>
      <c r="I18" s="3">
        <v>20</v>
      </c>
      <c r="J18" s="3">
        <v>0</v>
      </c>
      <c r="K18" s="3">
        <v>20</v>
      </c>
      <c r="L18" s="3">
        <v>0</v>
      </c>
      <c r="M18" s="3">
        <v>20</v>
      </c>
      <c r="N18" s="3">
        <v>0</v>
      </c>
      <c r="O18" s="3">
        <v>20</v>
      </c>
    </row>
    <row r="19" spans="1:66" s="21" customFormat="1" ht="15.75">
      <c r="A19" s="22" t="s">
        <v>99</v>
      </c>
      <c r="B19" s="23" t="s">
        <v>1</v>
      </c>
      <c r="C19" s="23" t="s">
        <v>20</v>
      </c>
      <c r="D19" s="23" t="s">
        <v>219</v>
      </c>
      <c r="E19" s="23" t="s">
        <v>220</v>
      </c>
      <c r="F19" s="23" t="s">
        <v>5</v>
      </c>
      <c r="G19" s="24" t="s">
        <v>99</v>
      </c>
      <c r="H19" s="19" t="s">
        <v>234</v>
      </c>
      <c r="I19" s="3">
        <v>35743</v>
      </c>
      <c r="J19" s="3">
        <v>0</v>
      </c>
      <c r="K19" s="3">
        <v>35743</v>
      </c>
      <c r="L19" s="3">
        <v>0</v>
      </c>
      <c r="M19" s="3">
        <v>35743</v>
      </c>
      <c r="N19" s="3">
        <v>0</v>
      </c>
      <c r="O19" s="3">
        <v>35743</v>
      </c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</row>
    <row r="20" spans="1:15" ht="15.75">
      <c r="A20" s="22" t="s">
        <v>3</v>
      </c>
      <c r="B20" s="23" t="s">
        <v>1</v>
      </c>
      <c r="C20" s="23" t="s">
        <v>20</v>
      </c>
      <c r="D20" s="23" t="s">
        <v>21</v>
      </c>
      <c r="E20" s="23" t="s">
        <v>22</v>
      </c>
      <c r="F20" s="23" t="s">
        <v>5</v>
      </c>
      <c r="G20" s="24" t="s">
        <v>6</v>
      </c>
      <c r="H20" s="19" t="s">
        <v>23</v>
      </c>
      <c r="I20" s="3">
        <v>1500</v>
      </c>
      <c r="J20" s="3">
        <v>0</v>
      </c>
      <c r="K20" s="3">
        <v>1500</v>
      </c>
      <c r="L20" s="3">
        <v>0</v>
      </c>
      <c r="M20" s="3">
        <v>1500</v>
      </c>
      <c r="N20" s="3">
        <v>0</v>
      </c>
      <c r="O20" s="3">
        <v>1500</v>
      </c>
    </row>
    <row r="21" spans="1:15" ht="94.5">
      <c r="A21" s="22" t="s">
        <v>3</v>
      </c>
      <c r="B21" s="23" t="s">
        <v>1</v>
      </c>
      <c r="C21" s="23" t="s">
        <v>20</v>
      </c>
      <c r="D21" s="23" t="s">
        <v>24</v>
      </c>
      <c r="E21" s="23" t="s">
        <v>22</v>
      </c>
      <c r="F21" s="23" t="s">
        <v>5</v>
      </c>
      <c r="G21" s="24" t="s">
        <v>6</v>
      </c>
      <c r="H21" s="34" t="s">
        <v>251</v>
      </c>
      <c r="I21" s="3">
        <v>2020</v>
      </c>
      <c r="J21" s="3">
        <v>0</v>
      </c>
      <c r="K21" s="3">
        <v>2020</v>
      </c>
      <c r="L21" s="3">
        <v>0</v>
      </c>
      <c r="M21" s="3">
        <v>2020</v>
      </c>
      <c r="N21" s="3">
        <v>0</v>
      </c>
      <c r="O21" s="3">
        <v>2020</v>
      </c>
    </row>
    <row r="22" spans="1:15" ht="94.5">
      <c r="A22" s="22" t="s">
        <v>3</v>
      </c>
      <c r="B22" s="23" t="s">
        <v>1</v>
      </c>
      <c r="C22" s="23" t="s">
        <v>20</v>
      </c>
      <c r="D22" s="23" t="s">
        <v>25</v>
      </c>
      <c r="E22" s="23" t="s">
        <v>22</v>
      </c>
      <c r="F22" s="23" t="s">
        <v>5</v>
      </c>
      <c r="G22" s="24" t="s">
        <v>6</v>
      </c>
      <c r="H22" s="34" t="s">
        <v>252</v>
      </c>
      <c r="I22" s="3">
        <v>32223</v>
      </c>
      <c r="J22" s="3">
        <v>0</v>
      </c>
      <c r="K22" s="3">
        <v>32223</v>
      </c>
      <c r="L22" s="3">
        <v>0</v>
      </c>
      <c r="M22" s="3">
        <v>32223</v>
      </c>
      <c r="N22" s="3">
        <v>0</v>
      </c>
      <c r="O22" s="3">
        <v>32223</v>
      </c>
    </row>
    <row r="23" spans="1:66" s="21" customFormat="1" ht="15.75">
      <c r="A23" s="22" t="s">
        <v>99</v>
      </c>
      <c r="B23" s="23" t="s">
        <v>1</v>
      </c>
      <c r="C23" s="23" t="s">
        <v>26</v>
      </c>
      <c r="D23" s="23" t="s">
        <v>219</v>
      </c>
      <c r="E23" s="23" t="s">
        <v>220</v>
      </c>
      <c r="F23" s="23" t="s">
        <v>5</v>
      </c>
      <c r="G23" s="24" t="s">
        <v>99</v>
      </c>
      <c r="H23" s="25" t="s">
        <v>235</v>
      </c>
      <c r="I23" s="3">
        <v>31712</v>
      </c>
      <c r="J23" s="3">
        <v>0</v>
      </c>
      <c r="K23" s="3">
        <v>31712</v>
      </c>
      <c r="L23" s="3">
        <v>0</v>
      </c>
      <c r="M23" s="3">
        <v>31712</v>
      </c>
      <c r="N23" s="3">
        <v>0</v>
      </c>
      <c r="O23" s="3">
        <v>31712</v>
      </c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</row>
    <row r="24" spans="1:15" ht="94.5">
      <c r="A24" s="22" t="s">
        <v>3</v>
      </c>
      <c r="B24" s="23" t="s">
        <v>1</v>
      </c>
      <c r="C24" s="23" t="s">
        <v>26</v>
      </c>
      <c r="D24" s="23" t="s">
        <v>27</v>
      </c>
      <c r="E24" s="23" t="s">
        <v>2</v>
      </c>
      <c r="F24" s="23" t="s">
        <v>5</v>
      </c>
      <c r="G24" s="24" t="s">
        <v>6</v>
      </c>
      <c r="H24" s="19" t="s">
        <v>28</v>
      </c>
      <c r="I24" s="3">
        <v>5660</v>
      </c>
      <c r="J24" s="3">
        <v>0</v>
      </c>
      <c r="K24" s="3">
        <v>5660</v>
      </c>
      <c r="L24" s="3">
        <v>0</v>
      </c>
      <c r="M24" s="3">
        <v>5660</v>
      </c>
      <c r="N24" s="3">
        <v>0</v>
      </c>
      <c r="O24" s="3">
        <v>5660</v>
      </c>
    </row>
    <row r="25" spans="1:15" ht="94.5">
      <c r="A25" s="22" t="s">
        <v>29</v>
      </c>
      <c r="B25" s="23" t="s">
        <v>1</v>
      </c>
      <c r="C25" s="23" t="s">
        <v>26</v>
      </c>
      <c r="D25" s="23" t="s">
        <v>30</v>
      </c>
      <c r="E25" s="23" t="s">
        <v>2</v>
      </c>
      <c r="F25" s="23" t="s">
        <v>5</v>
      </c>
      <c r="G25" s="24" t="s">
        <v>6</v>
      </c>
      <c r="H25" s="19" t="s">
        <v>31</v>
      </c>
      <c r="I25" s="3">
        <v>25752</v>
      </c>
      <c r="J25" s="3">
        <v>0</v>
      </c>
      <c r="K25" s="3">
        <v>25752</v>
      </c>
      <c r="L25" s="3">
        <v>0</v>
      </c>
      <c r="M25" s="3">
        <v>25752</v>
      </c>
      <c r="N25" s="3">
        <v>0</v>
      </c>
      <c r="O25" s="3">
        <v>25752</v>
      </c>
    </row>
    <row r="26" spans="1:15" ht="94.5">
      <c r="A26" s="22" t="s">
        <v>32</v>
      </c>
      <c r="B26" s="23" t="s">
        <v>1</v>
      </c>
      <c r="C26" s="23" t="s">
        <v>26</v>
      </c>
      <c r="D26" s="23" t="s">
        <v>30</v>
      </c>
      <c r="E26" s="23" t="s">
        <v>2</v>
      </c>
      <c r="F26" s="23" t="s">
        <v>5</v>
      </c>
      <c r="G26" s="24" t="s">
        <v>6</v>
      </c>
      <c r="H26" s="19" t="s">
        <v>33</v>
      </c>
      <c r="I26" s="3">
        <v>300</v>
      </c>
      <c r="J26" s="3">
        <v>0</v>
      </c>
      <c r="K26" s="3">
        <v>300</v>
      </c>
      <c r="L26" s="3">
        <v>0</v>
      </c>
      <c r="M26" s="3">
        <v>300</v>
      </c>
      <c r="N26" s="3">
        <v>0</v>
      </c>
      <c r="O26" s="3">
        <v>300</v>
      </c>
    </row>
    <row r="27" spans="1:66" s="21" customFormat="1" ht="39" customHeight="1">
      <c r="A27" s="22" t="s">
        <v>99</v>
      </c>
      <c r="B27" s="23" t="s">
        <v>1</v>
      </c>
      <c r="C27" s="23" t="s">
        <v>34</v>
      </c>
      <c r="D27" s="23" t="s">
        <v>219</v>
      </c>
      <c r="E27" s="23" t="s">
        <v>220</v>
      </c>
      <c r="F27" s="23" t="s">
        <v>5</v>
      </c>
      <c r="G27" s="24" t="s">
        <v>99</v>
      </c>
      <c r="H27" s="25" t="s">
        <v>237</v>
      </c>
      <c r="I27" s="3">
        <v>105</v>
      </c>
      <c r="J27" s="3">
        <v>0</v>
      </c>
      <c r="K27" s="3">
        <v>105</v>
      </c>
      <c r="L27" s="3">
        <v>0</v>
      </c>
      <c r="M27" s="3">
        <v>105</v>
      </c>
      <c r="N27" s="3">
        <v>0</v>
      </c>
      <c r="O27" s="3">
        <v>105</v>
      </c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</row>
    <row r="28" spans="1:15" ht="48" customHeight="1">
      <c r="A28" s="22" t="s">
        <v>3</v>
      </c>
      <c r="B28" s="23" t="s">
        <v>1</v>
      </c>
      <c r="C28" s="23" t="s">
        <v>34</v>
      </c>
      <c r="D28" s="23" t="s">
        <v>21</v>
      </c>
      <c r="E28" s="23" t="s">
        <v>22</v>
      </c>
      <c r="F28" s="23" t="s">
        <v>5</v>
      </c>
      <c r="G28" s="24" t="s">
        <v>6</v>
      </c>
      <c r="H28" s="19" t="s">
        <v>35</v>
      </c>
      <c r="I28" s="3">
        <v>45</v>
      </c>
      <c r="J28" s="3">
        <v>0</v>
      </c>
      <c r="K28" s="3">
        <v>45</v>
      </c>
      <c r="L28" s="3">
        <v>0</v>
      </c>
      <c r="M28" s="3">
        <v>45</v>
      </c>
      <c r="N28" s="3">
        <v>0</v>
      </c>
      <c r="O28" s="3">
        <v>45</v>
      </c>
    </row>
    <row r="29" spans="1:15" ht="54.75" customHeight="1">
      <c r="A29" s="22" t="s">
        <v>3</v>
      </c>
      <c r="B29" s="23" t="s">
        <v>1</v>
      </c>
      <c r="C29" s="23" t="s">
        <v>34</v>
      </c>
      <c r="D29" s="23" t="s">
        <v>36</v>
      </c>
      <c r="E29" s="23" t="s">
        <v>22</v>
      </c>
      <c r="F29" s="23" t="s">
        <v>37</v>
      </c>
      <c r="G29" s="24" t="s">
        <v>6</v>
      </c>
      <c r="H29" s="19" t="s">
        <v>38</v>
      </c>
      <c r="I29" s="3">
        <v>30</v>
      </c>
      <c r="J29" s="3">
        <v>0</v>
      </c>
      <c r="K29" s="3">
        <v>30</v>
      </c>
      <c r="L29" s="3">
        <v>0</v>
      </c>
      <c r="M29" s="3">
        <v>30</v>
      </c>
      <c r="N29" s="3">
        <v>0</v>
      </c>
      <c r="O29" s="3">
        <v>30</v>
      </c>
    </row>
    <row r="30" spans="1:15" ht="47.25">
      <c r="A30" s="22" t="s">
        <v>3</v>
      </c>
      <c r="B30" s="23" t="s">
        <v>1</v>
      </c>
      <c r="C30" s="23" t="s">
        <v>34</v>
      </c>
      <c r="D30" s="23" t="s">
        <v>39</v>
      </c>
      <c r="E30" s="23" t="s">
        <v>22</v>
      </c>
      <c r="F30" s="23" t="s">
        <v>5</v>
      </c>
      <c r="G30" s="24" t="s">
        <v>6</v>
      </c>
      <c r="H30" s="19" t="s">
        <v>40</v>
      </c>
      <c r="I30" s="3">
        <v>30</v>
      </c>
      <c r="J30" s="3">
        <v>0</v>
      </c>
      <c r="K30" s="3">
        <v>30</v>
      </c>
      <c r="L30" s="3">
        <v>0</v>
      </c>
      <c r="M30" s="3">
        <v>30</v>
      </c>
      <c r="N30" s="3">
        <v>0</v>
      </c>
      <c r="O30" s="3">
        <v>30</v>
      </c>
    </row>
    <row r="31" spans="1:15" ht="15.75">
      <c r="A31" s="22"/>
      <c r="B31" s="23"/>
      <c r="C31" s="23"/>
      <c r="D31" s="23"/>
      <c r="E31" s="23"/>
      <c r="F31" s="23"/>
      <c r="G31" s="24"/>
      <c r="H31" s="19" t="s">
        <v>196</v>
      </c>
      <c r="I31" s="3">
        <f aca="true" t="shared" si="2" ref="I31:O31">I32+I43+I45+I55+I58+I82</f>
        <v>257289.69</v>
      </c>
      <c r="J31" s="3">
        <f t="shared" si="2"/>
        <v>9042.25</v>
      </c>
      <c r="K31" s="3">
        <f t="shared" si="2"/>
        <v>266331.94</v>
      </c>
      <c r="L31" s="3">
        <f t="shared" si="2"/>
        <v>14777.619999999999</v>
      </c>
      <c r="M31" s="3">
        <f t="shared" si="2"/>
        <v>281109.56</v>
      </c>
      <c r="N31" s="3">
        <f t="shared" si="2"/>
        <v>2139.04</v>
      </c>
      <c r="O31" s="3">
        <f t="shared" si="2"/>
        <v>283248.6</v>
      </c>
    </row>
    <row r="32" spans="1:66" s="21" customFormat="1" ht="47.25">
      <c r="A32" s="22" t="s">
        <v>99</v>
      </c>
      <c r="B32" s="23" t="s">
        <v>1</v>
      </c>
      <c r="C32" s="23" t="s">
        <v>41</v>
      </c>
      <c r="D32" s="23" t="s">
        <v>219</v>
      </c>
      <c r="E32" s="23" t="s">
        <v>220</v>
      </c>
      <c r="F32" s="23" t="s">
        <v>5</v>
      </c>
      <c r="G32" s="24" t="s">
        <v>99</v>
      </c>
      <c r="H32" s="45" t="s">
        <v>249</v>
      </c>
      <c r="I32" s="3">
        <v>103041.06</v>
      </c>
      <c r="J32" s="3"/>
      <c r="K32" s="3">
        <v>103041.06</v>
      </c>
      <c r="L32" s="3">
        <f>L33+L34+L37+L38</f>
        <v>2114.8</v>
      </c>
      <c r="M32" s="3">
        <f>K32+L32</f>
        <v>105155.86</v>
      </c>
      <c r="N32" s="3">
        <f>N33+N34+N37+N38</f>
        <v>0</v>
      </c>
      <c r="O32" s="3">
        <f>M32+N32</f>
        <v>105155.86</v>
      </c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</row>
    <row r="33" spans="1:15" ht="47.25">
      <c r="A33" s="22" t="s">
        <v>42</v>
      </c>
      <c r="B33" s="23" t="s">
        <v>1</v>
      </c>
      <c r="C33" s="23" t="s">
        <v>41</v>
      </c>
      <c r="D33" s="23" t="s">
        <v>43</v>
      </c>
      <c r="E33" s="23" t="s">
        <v>22</v>
      </c>
      <c r="F33" s="23" t="s">
        <v>5</v>
      </c>
      <c r="G33" s="24" t="s">
        <v>44</v>
      </c>
      <c r="H33" s="19" t="s">
        <v>45</v>
      </c>
      <c r="I33" s="3">
        <v>2841.96</v>
      </c>
      <c r="J33" s="3">
        <v>0</v>
      </c>
      <c r="K33" s="3">
        <v>2841.96</v>
      </c>
      <c r="L33" s="3">
        <v>0</v>
      </c>
      <c r="M33" s="3">
        <f>K33+L33</f>
        <v>2841.96</v>
      </c>
      <c r="N33" s="3">
        <v>0</v>
      </c>
      <c r="O33" s="3">
        <f>M33+N33</f>
        <v>2841.96</v>
      </c>
    </row>
    <row r="34" spans="1:15" ht="15.75">
      <c r="A34" s="22"/>
      <c r="B34" s="23"/>
      <c r="C34" s="23"/>
      <c r="D34" s="23"/>
      <c r="E34" s="23"/>
      <c r="F34" s="23"/>
      <c r="G34" s="24"/>
      <c r="H34" s="26" t="s">
        <v>246</v>
      </c>
      <c r="I34" s="3">
        <f aca="true" t="shared" si="3" ref="I34:O34">I35+I36</f>
        <v>34181.1</v>
      </c>
      <c r="J34" s="3">
        <f t="shared" si="3"/>
        <v>0</v>
      </c>
      <c r="K34" s="3">
        <f t="shared" si="3"/>
        <v>34181.1</v>
      </c>
      <c r="L34" s="3">
        <f t="shared" si="3"/>
        <v>0</v>
      </c>
      <c r="M34" s="3">
        <f t="shared" si="3"/>
        <v>34181.1</v>
      </c>
      <c r="N34" s="3">
        <f t="shared" si="3"/>
        <v>0</v>
      </c>
      <c r="O34" s="3">
        <f t="shared" si="3"/>
        <v>34181.1</v>
      </c>
    </row>
    <row r="35" spans="1:15" ht="110.25">
      <c r="A35" s="22" t="s">
        <v>42</v>
      </c>
      <c r="B35" s="23" t="s">
        <v>1</v>
      </c>
      <c r="C35" s="23" t="s">
        <v>41</v>
      </c>
      <c r="D35" s="23" t="s">
        <v>46</v>
      </c>
      <c r="E35" s="23" t="s">
        <v>22</v>
      </c>
      <c r="F35" s="23" t="s">
        <v>5</v>
      </c>
      <c r="G35" s="24" t="s">
        <v>44</v>
      </c>
      <c r="H35" s="19" t="s">
        <v>47</v>
      </c>
      <c r="I35" s="3">
        <v>24820.1</v>
      </c>
      <c r="J35" s="3">
        <v>0</v>
      </c>
      <c r="K35" s="3">
        <v>24820.1</v>
      </c>
      <c r="L35" s="3">
        <v>0</v>
      </c>
      <c r="M35" s="3">
        <f aca="true" t="shared" si="4" ref="M35:M42">K35+L35</f>
        <v>24820.1</v>
      </c>
      <c r="N35" s="3">
        <v>0</v>
      </c>
      <c r="O35" s="3">
        <f aca="true" t="shared" si="5" ref="O35:O42">M35+N35</f>
        <v>24820.1</v>
      </c>
    </row>
    <row r="36" spans="1:15" ht="63">
      <c r="A36" s="22" t="s">
        <v>42</v>
      </c>
      <c r="B36" s="23" t="s">
        <v>1</v>
      </c>
      <c r="C36" s="23" t="s">
        <v>41</v>
      </c>
      <c r="D36" s="23" t="s">
        <v>48</v>
      </c>
      <c r="E36" s="23" t="s">
        <v>22</v>
      </c>
      <c r="F36" s="23" t="s">
        <v>5</v>
      </c>
      <c r="G36" s="24" t="s">
        <v>44</v>
      </c>
      <c r="H36" s="19" t="s">
        <v>49</v>
      </c>
      <c r="I36" s="3">
        <v>9361</v>
      </c>
      <c r="J36" s="3">
        <v>0</v>
      </c>
      <c r="K36" s="3">
        <v>9361</v>
      </c>
      <c r="L36" s="3">
        <v>0</v>
      </c>
      <c r="M36" s="3">
        <f t="shared" si="4"/>
        <v>9361</v>
      </c>
      <c r="N36" s="3">
        <v>0</v>
      </c>
      <c r="O36" s="3">
        <f t="shared" si="5"/>
        <v>9361</v>
      </c>
    </row>
    <row r="37" spans="1:15" ht="78.75">
      <c r="A37" s="22" t="s">
        <v>42</v>
      </c>
      <c r="B37" s="23" t="s">
        <v>1</v>
      </c>
      <c r="C37" s="23" t="s">
        <v>41</v>
      </c>
      <c r="D37" s="23" t="s">
        <v>50</v>
      </c>
      <c r="E37" s="23" t="s">
        <v>22</v>
      </c>
      <c r="F37" s="23" t="s">
        <v>5</v>
      </c>
      <c r="G37" s="24" t="s">
        <v>44</v>
      </c>
      <c r="H37" s="19" t="s">
        <v>51</v>
      </c>
      <c r="I37" s="3">
        <v>725</v>
      </c>
      <c r="J37" s="3">
        <v>0</v>
      </c>
      <c r="K37" s="3">
        <v>725</v>
      </c>
      <c r="L37" s="3">
        <v>0</v>
      </c>
      <c r="M37" s="3">
        <f t="shared" si="4"/>
        <v>725</v>
      </c>
      <c r="N37" s="3">
        <v>0</v>
      </c>
      <c r="O37" s="3">
        <f t="shared" si="5"/>
        <v>725</v>
      </c>
    </row>
    <row r="38" spans="1:15" ht="110.25">
      <c r="A38" s="22" t="s">
        <v>99</v>
      </c>
      <c r="B38" s="23" t="s">
        <v>1</v>
      </c>
      <c r="C38" s="23" t="s">
        <v>41</v>
      </c>
      <c r="D38" s="23" t="s">
        <v>52</v>
      </c>
      <c r="E38" s="23" t="s">
        <v>22</v>
      </c>
      <c r="F38" s="23" t="s">
        <v>5</v>
      </c>
      <c r="G38" s="24" t="s">
        <v>44</v>
      </c>
      <c r="H38" s="26" t="s">
        <v>247</v>
      </c>
      <c r="I38" s="3">
        <f>I39+I40+I41+I42</f>
        <v>65293</v>
      </c>
      <c r="J38" s="3">
        <f>J39+J40+J41+J42</f>
        <v>0</v>
      </c>
      <c r="K38" s="3">
        <f>K39+K40+K41+K42</f>
        <v>65293</v>
      </c>
      <c r="L38" s="3">
        <f>L39+L40+L41+L42</f>
        <v>2114.8</v>
      </c>
      <c r="M38" s="3">
        <f t="shared" si="4"/>
        <v>67407.8</v>
      </c>
      <c r="N38" s="3">
        <v>0</v>
      </c>
      <c r="O38" s="3">
        <f t="shared" si="5"/>
        <v>67407.8</v>
      </c>
    </row>
    <row r="39" spans="1:15" ht="54.75" customHeight="1">
      <c r="A39" s="22" t="s">
        <v>42</v>
      </c>
      <c r="B39" s="23" t="s">
        <v>1</v>
      </c>
      <c r="C39" s="23" t="s">
        <v>41</v>
      </c>
      <c r="D39" s="23" t="s">
        <v>52</v>
      </c>
      <c r="E39" s="23" t="s">
        <v>22</v>
      </c>
      <c r="F39" s="23" t="s">
        <v>53</v>
      </c>
      <c r="G39" s="24" t="s">
        <v>44</v>
      </c>
      <c r="H39" s="19" t="s">
        <v>54</v>
      </c>
      <c r="I39" s="3">
        <v>50198</v>
      </c>
      <c r="J39" s="3">
        <v>0</v>
      </c>
      <c r="K39" s="3">
        <v>50198</v>
      </c>
      <c r="L39" s="3">
        <v>0</v>
      </c>
      <c r="M39" s="3">
        <f t="shared" si="4"/>
        <v>50198</v>
      </c>
      <c r="N39" s="3">
        <v>0</v>
      </c>
      <c r="O39" s="3">
        <f t="shared" si="5"/>
        <v>50198</v>
      </c>
    </row>
    <row r="40" spans="1:15" ht="55.5" customHeight="1">
      <c r="A40" s="22" t="s">
        <v>55</v>
      </c>
      <c r="B40" s="23" t="s">
        <v>1</v>
      </c>
      <c r="C40" s="23" t="s">
        <v>41</v>
      </c>
      <c r="D40" s="23" t="s">
        <v>52</v>
      </c>
      <c r="E40" s="23" t="s">
        <v>22</v>
      </c>
      <c r="F40" s="23" t="s">
        <v>56</v>
      </c>
      <c r="G40" s="24" t="s">
        <v>44</v>
      </c>
      <c r="H40" s="19" t="s">
        <v>57</v>
      </c>
      <c r="I40" s="3">
        <v>7757</v>
      </c>
      <c r="J40" s="3">
        <v>0</v>
      </c>
      <c r="K40" s="3">
        <v>7757</v>
      </c>
      <c r="L40" s="3">
        <v>0</v>
      </c>
      <c r="M40" s="3">
        <f t="shared" si="4"/>
        <v>7757</v>
      </c>
      <c r="N40" s="3">
        <v>0</v>
      </c>
      <c r="O40" s="3">
        <f t="shared" si="5"/>
        <v>7757</v>
      </c>
    </row>
    <row r="41" spans="1:15" ht="63">
      <c r="A41" s="22" t="s">
        <v>42</v>
      </c>
      <c r="B41" s="23" t="s">
        <v>1</v>
      </c>
      <c r="C41" s="23" t="s">
        <v>41</v>
      </c>
      <c r="D41" s="23" t="s">
        <v>52</v>
      </c>
      <c r="E41" s="23" t="s">
        <v>22</v>
      </c>
      <c r="F41" s="23" t="s">
        <v>58</v>
      </c>
      <c r="G41" s="24" t="s">
        <v>44</v>
      </c>
      <c r="H41" s="19" t="s">
        <v>59</v>
      </c>
      <c r="I41" s="3">
        <v>1035</v>
      </c>
      <c r="J41" s="3"/>
      <c r="K41" s="3">
        <v>1035</v>
      </c>
      <c r="L41" s="3"/>
      <c r="M41" s="3">
        <f t="shared" si="4"/>
        <v>1035</v>
      </c>
      <c r="N41" s="3"/>
      <c r="O41" s="3">
        <f t="shared" si="5"/>
        <v>1035</v>
      </c>
    </row>
    <row r="42" spans="1:15" ht="51" customHeight="1">
      <c r="A42" s="22" t="s">
        <v>42</v>
      </c>
      <c r="B42" s="23" t="s">
        <v>1</v>
      </c>
      <c r="C42" s="23" t="s">
        <v>41</v>
      </c>
      <c r="D42" s="23" t="s">
        <v>52</v>
      </c>
      <c r="E42" s="23" t="s">
        <v>22</v>
      </c>
      <c r="F42" s="23" t="s">
        <v>60</v>
      </c>
      <c r="G42" s="24" t="s">
        <v>44</v>
      </c>
      <c r="H42" s="19" t="s">
        <v>61</v>
      </c>
      <c r="I42" s="3">
        <v>6303</v>
      </c>
      <c r="J42" s="3">
        <v>0</v>
      </c>
      <c r="K42" s="3">
        <v>6303</v>
      </c>
      <c r="L42" s="3">
        <v>2114.8</v>
      </c>
      <c r="M42" s="3">
        <f t="shared" si="4"/>
        <v>8417.8</v>
      </c>
      <c r="N42" s="3">
        <v>0</v>
      </c>
      <c r="O42" s="3">
        <f t="shared" si="5"/>
        <v>8417.8</v>
      </c>
    </row>
    <row r="43" spans="1:66" s="21" customFormat="1" ht="27.75" customHeight="1">
      <c r="A43" s="22" t="s">
        <v>99</v>
      </c>
      <c r="B43" s="23" t="s">
        <v>1</v>
      </c>
      <c r="C43" s="23" t="s">
        <v>62</v>
      </c>
      <c r="D43" s="23" t="s">
        <v>219</v>
      </c>
      <c r="E43" s="23" t="s">
        <v>220</v>
      </c>
      <c r="F43" s="23" t="s">
        <v>5</v>
      </c>
      <c r="G43" s="24" t="s">
        <v>99</v>
      </c>
      <c r="H43" s="25" t="s">
        <v>238</v>
      </c>
      <c r="I43" s="3">
        <v>3883</v>
      </c>
      <c r="J43" s="3">
        <v>0</v>
      </c>
      <c r="K43" s="3">
        <v>3883</v>
      </c>
      <c r="L43" s="3">
        <v>0</v>
      </c>
      <c r="M43" s="3">
        <v>3883</v>
      </c>
      <c r="N43" s="3">
        <v>0</v>
      </c>
      <c r="O43" s="3">
        <v>3883</v>
      </c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20"/>
      <c r="BI43" s="20"/>
      <c r="BJ43" s="20"/>
      <c r="BK43" s="20"/>
      <c r="BL43" s="20"/>
      <c r="BM43" s="20"/>
      <c r="BN43" s="20"/>
    </row>
    <row r="44" spans="1:15" ht="31.5">
      <c r="A44" s="22" t="s">
        <v>63</v>
      </c>
      <c r="B44" s="23" t="s">
        <v>1</v>
      </c>
      <c r="C44" s="23" t="s">
        <v>62</v>
      </c>
      <c r="D44" s="23" t="s">
        <v>64</v>
      </c>
      <c r="E44" s="23" t="s">
        <v>2</v>
      </c>
      <c r="F44" s="23" t="s">
        <v>5</v>
      </c>
      <c r="G44" s="24" t="s">
        <v>44</v>
      </c>
      <c r="H44" s="19" t="s">
        <v>65</v>
      </c>
      <c r="I44" s="3">
        <v>3883</v>
      </c>
      <c r="J44" s="3">
        <v>0</v>
      </c>
      <c r="K44" s="3">
        <v>3883</v>
      </c>
      <c r="L44" s="3">
        <v>0</v>
      </c>
      <c r="M44" s="3">
        <v>3883</v>
      </c>
      <c r="N44" s="3">
        <v>0</v>
      </c>
      <c r="O44" s="3">
        <v>3883</v>
      </c>
    </row>
    <row r="45" spans="1:66" s="21" customFormat="1" ht="31.5">
      <c r="A45" s="22" t="s">
        <v>99</v>
      </c>
      <c r="B45" s="23" t="s">
        <v>1</v>
      </c>
      <c r="C45" s="23" t="s">
        <v>66</v>
      </c>
      <c r="D45" s="23" t="s">
        <v>219</v>
      </c>
      <c r="E45" s="23" t="s">
        <v>220</v>
      </c>
      <c r="F45" s="23" t="s">
        <v>5</v>
      </c>
      <c r="G45" s="24" t="s">
        <v>99</v>
      </c>
      <c r="H45" s="25" t="s">
        <v>239</v>
      </c>
      <c r="I45" s="3">
        <v>113369.63</v>
      </c>
      <c r="J45" s="3">
        <v>5.3</v>
      </c>
      <c r="K45" s="3">
        <v>113374.93</v>
      </c>
      <c r="L45" s="3">
        <f>L46+L50</f>
        <v>12662.819999999998</v>
      </c>
      <c r="M45" s="3">
        <f>K45+L45</f>
        <v>126037.74999999999</v>
      </c>
      <c r="N45" s="3">
        <f>N46+N50</f>
        <v>2139.04</v>
      </c>
      <c r="O45" s="3">
        <f>M45+N45</f>
        <v>128176.78999999998</v>
      </c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  <c r="BL45" s="20"/>
      <c r="BM45" s="20"/>
      <c r="BN45" s="20"/>
    </row>
    <row r="46" spans="1:66" s="21" customFormat="1" ht="69.75" customHeight="1">
      <c r="A46" s="22" t="s">
        <v>99</v>
      </c>
      <c r="B46" s="23" t="s">
        <v>1</v>
      </c>
      <c r="C46" s="23" t="s">
        <v>66</v>
      </c>
      <c r="D46" s="23" t="s">
        <v>68</v>
      </c>
      <c r="E46" s="23" t="s">
        <v>22</v>
      </c>
      <c r="F46" s="23" t="s">
        <v>69</v>
      </c>
      <c r="G46" s="24" t="s">
        <v>70</v>
      </c>
      <c r="H46" s="19" t="s">
        <v>198</v>
      </c>
      <c r="I46" s="3">
        <f>I47+I49</f>
        <v>9048.9</v>
      </c>
      <c r="J46" s="3">
        <f>J47+J49</f>
        <v>0</v>
      </c>
      <c r="K46" s="3">
        <f>K47+K48+K49</f>
        <v>9048.9</v>
      </c>
      <c r="L46" s="3">
        <f>L47+L48+L49</f>
        <v>2997.7999999999993</v>
      </c>
      <c r="M46" s="3">
        <f>M47+M48+M49</f>
        <v>12046.699999999999</v>
      </c>
      <c r="N46" s="3">
        <f>N47+N48+N49</f>
        <v>-1870.78</v>
      </c>
      <c r="O46" s="3">
        <f>M46+N46</f>
        <v>10175.919999999998</v>
      </c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20"/>
      <c r="BI46" s="20"/>
      <c r="BJ46" s="20"/>
      <c r="BK46" s="20"/>
      <c r="BL46" s="20"/>
      <c r="BM46" s="20"/>
      <c r="BN46" s="20"/>
    </row>
    <row r="47" spans="1:15" ht="31.5" hidden="1">
      <c r="A47" s="22" t="s">
        <v>67</v>
      </c>
      <c r="B47" s="23" t="s">
        <v>1</v>
      </c>
      <c r="C47" s="23" t="s">
        <v>66</v>
      </c>
      <c r="D47" s="23" t="s">
        <v>68</v>
      </c>
      <c r="E47" s="23" t="s">
        <v>22</v>
      </c>
      <c r="F47" s="23" t="s">
        <v>69</v>
      </c>
      <c r="G47" s="24" t="s">
        <v>70</v>
      </c>
      <c r="H47" s="25" t="s">
        <v>200</v>
      </c>
      <c r="I47" s="3">
        <v>7743.7</v>
      </c>
      <c r="J47" s="3">
        <v>0</v>
      </c>
      <c r="K47" s="3">
        <v>7743.7</v>
      </c>
      <c r="L47" s="3">
        <v>-7743.7</v>
      </c>
      <c r="M47" s="3">
        <f>K47+L47</f>
        <v>0</v>
      </c>
      <c r="N47" s="3">
        <v>0</v>
      </c>
      <c r="O47" s="3">
        <f>M47+N47</f>
        <v>0</v>
      </c>
    </row>
    <row r="48" spans="1:15" ht="47.25">
      <c r="A48" s="22" t="s">
        <v>263</v>
      </c>
      <c r="B48" s="23" t="s">
        <v>1</v>
      </c>
      <c r="C48" s="23" t="s">
        <v>66</v>
      </c>
      <c r="D48" s="23" t="s">
        <v>68</v>
      </c>
      <c r="E48" s="23" t="s">
        <v>22</v>
      </c>
      <c r="F48" s="23" t="s">
        <v>69</v>
      </c>
      <c r="G48" s="24" t="s">
        <v>70</v>
      </c>
      <c r="H48" s="25" t="s">
        <v>264</v>
      </c>
      <c r="I48" s="3"/>
      <c r="J48" s="3"/>
      <c r="K48" s="3"/>
      <c r="L48" s="3">
        <f>10490.4+11.9</f>
        <v>10502.3</v>
      </c>
      <c r="M48" s="3">
        <f>K48+L48</f>
        <v>10502.3</v>
      </c>
      <c r="N48" s="3">
        <f>2.2-94.5-1800</f>
        <v>-1892.3</v>
      </c>
      <c r="O48" s="3">
        <f>M48+N48</f>
        <v>8610</v>
      </c>
    </row>
    <row r="49" spans="1:15" ht="31.5">
      <c r="A49" s="22" t="s">
        <v>71</v>
      </c>
      <c r="B49" s="23" t="s">
        <v>1</v>
      </c>
      <c r="C49" s="23" t="s">
        <v>66</v>
      </c>
      <c r="D49" s="23" t="s">
        <v>68</v>
      </c>
      <c r="E49" s="23" t="s">
        <v>22</v>
      </c>
      <c r="F49" s="23" t="s">
        <v>69</v>
      </c>
      <c r="G49" s="24" t="s">
        <v>70</v>
      </c>
      <c r="H49" s="25" t="s">
        <v>201</v>
      </c>
      <c r="I49" s="3">
        <v>1305.2</v>
      </c>
      <c r="J49" s="3">
        <v>0</v>
      </c>
      <c r="K49" s="3">
        <v>1305.2</v>
      </c>
      <c r="L49" s="3">
        <v>239.2</v>
      </c>
      <c r="M49" s="3">
        <f>K49+L49</f>
        <v>1544.4</v>
      </c>
      <c r="N49" s="3">
        <f>15.21+6.31</f>
        <v>21.52</v>
      </c>
      <c r="O49" s="3">
        <f>M49+N49</f>
        <v>1565.92</v>
      </c>
    </row>
    <row r="50" spans="1:15" ht="47.25">
      <c r="A50" s="22" t="s">
        <v>99</v>
      </c>
      <c r="B50" s="23" t="s">
        <v>1</v>
      </c>
      <c r="C50" s="23" t="s">
        <v>66</v>
      </c>
      <c r="D50" s="23" t="s">
        <v>68</v>
      </c>
      <c r="E50" s="23" t="s">
        <v>22</v>
      </c>
      <c r="F50" s="23" t="s">
        <v>72</v>
      </c>
      <c r="G50" s="24" t="s">
        <v>70</v>
      </c>
      <c r="H50" s="19" t="s">
        <v>199</v>
      </c>
      <c r="I50" s="3">
        <f aca="true" t="shared" si="6" ref="I50:O50">SUM(I51:I54)</f>
        <v>104320.73</v>
      </c>
      <c r="J50" s="3">
        <f t="shared" si="6"/>
        <v>5.300000000000011</v>
      </c>
      <c r="K50" s="3">
        <f t="shared" si="6"/>
        <v>104326.03</v>
      </c>
      <c r="L50" s="3">
        <f t="shared" si="6"/>
        <v>9665.019999999999</v>
      </c>
      <c r="M50" s="3">
        <f t="shared" si="6"/>
        <v>113991.04999999999</v>
      </c>
      <c r="N50" s="3">
        <f t="shared" si="6"/>
        <v>4009.8199999999997</v>
      </c>
      <c r="O50" s="3">
        <f t="shared" si="6"/>
        <v>118000.87</v>
      </c>
    </row>
    <row r="51" spans="1:15" ht="31.5" hidden="1">
      <c r="A51" s="22" t="s">
        <v>67</v>
      </c>
      <c r="B51" s="23" t="s">
        <v>1</v>
      </c>
      <c r="C51" s="23" t="s">
        <v>66</v>
      </c>
      <c r="D51" s="23" t="s">
        <v>68</v>
      </c>
      <c r="E51" s="23" t="s">
        <v>22</v>
      </c>
      <c r="F51" s="23" t="s">
        <v>72</v>
      </c>
      <c r="G51" s="24" t="s">
        <v>70</v>
      </c>
      <c r="H51" s="25" t="s">
        <v>200</v>
      </c>
      <c r="I51" s="3">
        <v>22321.3</v>
      </c>
      <c r="J51" s="3">
        <v>308.2</v>
      </c>
      <c r="K51" s="3">
        <v>22629.5</v>
      </c>
      <c r="L51" s="3">
        <v>-22629.5</v>
      </c>
      <c r="M51" s="3">
        <f aca="true" t="shared" si="7" ref="M51:M57">K51+L51</f>
        <v>0</v>
      </c>
      <c r="N51" s="3">
        <v>0</v>
      </c>
      <c r="O51" s="3">
        <f aca="true" t="shared" si="8" ref="O51:O57">M51+N51</f>
        <v>0</v>
      </c>
    </row>
    <row r="52" spans="1:15" ht="47.25">
      <c r="A52" s="22" t="s">
        <v>263</v>
      </c>
      <c r="B52" s="23" t="s">
        <v>1</v>
      </c>
      <c r="C52" s="23" t="s">
        <v>66</v>
      </c>
      <c r="D52" s="23" t="s">
        <v>68</v>
      </c>
      <c r="E52" s="23" t="s">
        <v>22</v>
      </c>
      <c r="F52" s="23" t="s">
        <v>72</v>
      </c>
      <c r="G52" s="24" t="s">
        <v>70</v>
      </c>
      <c r="H52" s="25" t="s">
        <v>264</v>
      </c>
      <c r="I52" s="3"/>
      <c r="J52" s="3"/>
      <c r="K52" s="3"/>
      <c r="L52" s="3">
        <v>31553.37</v>
      </c>
      <c r="M52" s="3">
        <f t="shared" si="7"/>
        <v>31553.37</v>
      </c>
      <c r="N52" s="3">
        <f>18+2571.68+254+1092.85</f>
        <v>3936.5299999999997</v>
      </c>
      <c r="O52" s="3">
        <f t="shared" si="8"/>
        <v>35489.9</v>
      </c>
    </row>
    <row r="53" spans="1:15" ht="31.5">
      <c r="A53" s="22" t="s">
        <v>71</v>
      </c>
      <c r="B53" s="23" t="s">
        <v>1</v>
      </c>
      <c r="C53" s="23" t="s">
        <v>66</v>
      </c>
      <c r="D53" s="23" t="s">
        <v>68</v>
      </c>
      <c r="E53" s="23" t="s">
        <v>22</v>
      </c>
      <c r="F53" s="23" t="s">
        <v>72</v>
      </c>
      <c r="G53" s="24" t="s">
        <v>70</v>
      </c>
      <c r="H53" s="25" t="s">
        <v>201</v>
      </c>
      <c r="I53" s="3">
        <v>74059.43</v>
      </c>
      <c r="J53" s="3">
        <v>-302.9</v>
      </c>
      <c r="K53" s="3">
        <v>73756.53</v>
      </c>
      <c r="L53" s="3">
        <v>741.15</v>
      </c>
      <c r="M53" s="3">
        <f t="shared" si="7"/>
        <v>74497.68</v>
      </c>
      <c r="N53" s="3">
        <v>73.29</v>
      </c>
      <c r="O53" s="3">
        <f t="shared" si="8"/>
        <v>74570.96999999999</v>
      </c>
    </row>
    <row r="54" spans="1:15" ht="31.5">
      <c r="A54" s="22" t="s">
        <v>42</v>
      </c>
      <c r="B54" s="23" t="s">
        <v>1</v>
      </c>
      <c r="C54" s="23" t="s">
        <v>66</v>
      </c>
      <c r="D54" s="23" t="s">
        <v>68</v>
      </c>
      <c r="E54" s="23" t="s">
        <v>22</v>
      </c>
      <c r="F54" s="23" t="s">
        <v>72</v>
      </c>
      <c r="G54" s="24" t="s">
        <v>70</v>
      </c>
      <c r="H54" s="26" t="s">
        <v>202</v>
      </c>
      <c r="I54" s="3">
        <v>7940</v>
      </c>
      <c r="J54" s="3">
        <v>0</v>
      </c>
      <c r="K54" s="3">
        <v>7940</v>
      </c>
      <c r="L54" s="3"/>
      <c r="M54" s="3">
        <f t="shared" si="7"/>
        <v>7940</v>
      </c>
      <c r="N54" s="3"/>
      <c r="O54" s="3">
        <f t="shared" si="8"/>
        <v>7940</v>
      </c>
    </row>
    <row r="55" spans="1:66" s="21" customFormat="1" ht="31.5">
      <c r="A55" s="22" t="s">
        <v>99</v>
      </c>
      <c r="B55" s="23" t="s">
        <v>1</v>
      </c>
      <c r="C55" s="23" t="s">
        <v>73</v>
      </c>
      <c r="D55" s="23" t="s">
        <v>219</v>
      </c>
      <c r="E55" s="23" t="s">
        <v>220</v>
      </c>
      <c r="F55" s="23" t="s">
        <v>5</v>
      </c>
      <c r="G55" s="24" t="s">
        <v>99</v>
      </c>
      <c r="H55" s="25" t="s">
        <v>240</v>
      </c>
      <c r="I55" s="3">
        <v>22389</v>
      </c>
      <c r="J55" s="3">
        <v>9036.95</v>
      </c>
      <c r="K55" s="3">
        <v>31425.95</v>
      </c>
      <c r="L55" s="3">
        <f>L56+L57</f>
        <v>0</v>
      </c>
      <c r="M55" s="3">
        <f t="shared" si="7"/>
        <v>31425.95</v>
      </c>
      <c r="N55" s="3">
        <f>N56+N57</f>
        <v>0</v>
      </c>
      <c r="O55" s="3">
        <f t="shared" si="8"/>
        <v>31425.95</v>
      </c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</row>
    <row r="56" spans="1:15" ht="115.5" customHeight="1">
      <c r="A56" s="22" t="s">
        <v>42</v>
      </c>
      <c r="B56" s="23" t="s">
        <v>1</v>
      </c>
      <c r="C56" s="23" t="s">
        <v>73</v>
      </c>
      <c r="D56" s="23" t="s">
        <v>74</v>
      </c>
      <c r="E56" s="23" t="s">
        <v>22</v>
      </c>
      <c r="F56" s="23" t="s">
        <v>5</v>
      </c>
      <c r="G56" s="24" t="s">
        <v>75</v>
      </c>
      <c r="H56" s="19" t="s">
        <v>76</v>
      </c>
      <c r="I56" s="3">
        <v>21625</v>
      </c>
      <c r="J56" s="3">
        <v>9036.95</v>
      </c>
      <c r="K56" s="3">
        <v>30661.95</v>
      </c>
      <c r="L56" s="3">
        <v>0</v>
      </c>
      <c r="M56" s="3">
        <f t="shared" si="7"/>
        <v>30661.95</v>
      </c>
      <c r="N56" s="3">
        <v>0</v>
      </c>
      <c r="O56" s="3">
        <f t="shared" si="8"/>
        <v>30661.95</v>
      </c>
    </row>
    <row r="57" spans="1:15" ht="63">
      <c r="A57" s="22" t="s">
        <v>42</v>
      </c>
      <c r="B57" s="23" t="s">
        <v>1</v>
      </c>
      <c r="C57" s="23" t="s">
        <v>73</v>
      </c>
      <c r="D57" s="23" t="s">
        <v>24</v>
      </c>
      <c r="E57" s="23" t="s">
        <v>22</v>
      </c>
      <c r="F57" s="23" t="s">
        <v>5</v>
      </c>
      <c r="G57" s="24" t="s">
        <v>77</v>
      </c>
      <c r="H57" s="19" t="s">
        <v>78</v>
      </c>
      <c r="I57" s="3">
        <v>764</v>
      </c>
      <c r="J57" s="3">
        <v>0</v>
      </c>
      <c r="K57" s="3">
        <v>764</v>
      </c>
      <c r="L57" s="3">
        <v>0</v>
      </c>
      <c r="M57" s="3">
        <f t="shared" si="7"/>
        <v>764</v>
      </c>
      <c r="N57" s="3">
        <v>0</v>
      </c>
      <c r="O57" s="3">
        <f t="shared" si="8"/>
        <v>764</v>
      </c>
    </row>
    <row r="58" spans="1:66" s="21" customFormat="1" ht="15.75">
      <c r="A58" s="22" t="s">
        <v>99</v>
      </c>
      <c r="B58" s="23" t="s">
        <v>1</v>
      </c>
      <c r="C58" s="23" t="s">
        <v>79</v>
      </c>
      <c r="D58" s="23" t="s">
        <v>219</v>
      </c>
      <c r="E58" s="23" t="s">
        <v>220</v>
      </c>
      <c r="F58" s="23" t="s">
        <v>5</v>
      </c>
      <c r="G58" s="24" t="s">
        <v>99</v>
      </c>
      <c r="H58" s="25" t="s">
        <v>241</v>
      </c>
      <c r="I58" s="3">
        <v>14577</v>
      </c>
      <c r="J58" s="3">
        <v>0</v>
      </c>
      <c r="K58" s="3">
        <v>14577</v>
      </c>
      <c r="L58" s="3">
        <v>0</v>
      </c>
      <c r="M58" s="3">
        <v>14577</v>
      </c>
      <c r="N58" s="3">
        <v>0</v>
      </c>
      <c r="O58" s="3">
        <v>14577</v>
      </c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20"/>
      <c r="BK58" s="20"/>
      <c r="BL58" s="20"/>
      <c r="BM58" s="20"/>
      <c r="BN58" s="20"/>
    </row>
    <row r="59" spans="1:15" ht="94.5">
      <c r="A59" s="22" t="s">
        <v>3</v>
      </c>
      <c r="B59" s="23" t="s">
        <v>1</v>
      </c>
      <c r="C59" s="23" t="s">
        <v>79</v>
      </c>
      <c r="D59" s="23" t="s">
        <v>27</v>
      </c>
      <c r="E59" s="23" t="s">
        <v>2</v>
      </c>
      <c r="F59" s="23" t="s">
        <v>5</v>
      </c>
      <c r="G59" s="24" t="s">
        <v>80</v>
      </c>
      <c r="H59" s="19" t="s">
        <v>81</v>
      </c>
      <c r="I59" s="3">
        <v>350</v>
      </c>
      <c r="J59" s="3">
        <v>0</v>
      </c>
      <c r="K59" s="3">
        <v>350</v>
      </c>
      <c r="L59" s="3">
        <v>0</v>
      </c>
      <c r="M59" s="3">
        <v>350</v>
      </c>
      <c r="N59" s="3">
        <v>0</v>
      </c>
      <c r="O59" s="3">
        <v>350</v>
      </c>
    </row>
    <row r="60" spans="1:15" ht="78.75">
      <c r="A60" s="22" t="s">
        <v>3</v>
      </c>
      <c r="B60" s="23" t="s">
        <v>1</v>
      </c>
      <c r="C60" s="23" t="s">
        <v>79</v>
      </c>
      <c r="D60" s="23" t="s">
        <v>82</v>
      </c>
      <c r="E60" s="23" t="s">
        <v>2</v>
      </c>
      <c r="F60" s="23" t="s">
        <v>5</v>
      </c>
      <c r="G60" s="24" t="s">
        <v>80</v>
      </c>
      <c r="H60" s="19" t="s">
        <v>83</v>
      </c>
      <c r="I60" s="3">
        <v>105</v>
      </c>
      <c r="J60" s="3">
        <v>0</v>
      </c>
      <c r="K60" s="3">
        <v>105</v>
      </c>
      <c r="L60" s="3">
        <v>0</v>
      </c>
      <c r="M60" s="3">
        <v>105</v>
      </c>
      <c r="N60" s="3">
        <v>0</v>
      </c>
      <c r="O60" s="3">
        <v>105</v>
      </c>
    </row>
    <row r="61" spans="1:15" ht="78.75">
      <c r="A61" s="22" t="s">
        <v>3</v>
      </c>
      <c r="B61" s="23" t="s">
        <v>1</v>
      </c>
      <c r="C61" s="23" t="s">
        <v>79</v>
      </c>
      <c r="D61" s="23" t="s">
        <v>84</v>
      </c>
      <c r="E61" s="23" t="s">
        <v>2</v>
      </c>
      <c r="F61" s="23" t="s">
        <v>5</v>
      </c>
      <c r="G61" s="24" t="s">
        <v>80</v>
      </c>
      <c r="H61" s="19" t="s">
        <v>85</v>
      </c>
      <c r="I61" s="3">
        <v>350</v>
      </c>
      <c r="J61" s="3">
        <v>0</v>
      </c>
      <c r="K61" s="3">
        <v>350</v>
      </c>
      <c r="L61" s="3">
        <v>0</v>
      </c>
      <c r="M61" s="3">
        <v>350</v>
      </c>
      <c r="N61" s="3">
        <v>0</v>
      </c>
      <c r="O61" s="3">
        <v>350</v>
      </c>
    </row>
    <row r="62" spans="1:15" ht="47.25">
      <c r="A62" s="22" t="s">
        <v>42</v>
      </c>
      <c r="B62" s="23" t="s">
        <v>1</v>
      </c>
      <c r="C62" s="23" t="s">
        <v>79</v>
      </c>
      <c r="D62" s="23" t="s">
        <v>86</v>
      </c>
      <c r="E62" s="23" t="s">
        <v>22</v>
      </c>
      <c r="F62" s="23" t="s">
        <v>5</v>
      </c>
      <c r="G62" s="24" t="s">
        <v>80</v>
      </c>
      <c r="H62" s="19" t="s">
        <v>87</v>
      </c>
      <c r="I62" s="3">
        <v>31.8</v>
      </c>
      <c r="J62" s="3">
        <v>0</v>
      </c>
      <c r="K62" s="3">
        <v>31.8</v>
      </c>
      <c r="L62" s="3">
        <v>0</v>
      </c>
      <c r="M62" s="3">
        <v>31.8</v>
      </c>
      <c r="N62" s="3">
        <v>0</v>
      </c>
      <c r="O62" s="3">
        <v>31.8</v>
      </c>
    </row>
    <row r="63" spans="1:15" ht="31.5">
      <c r="A63" s="22" t="s">
        <v>88</v>
      </c>
      <c r="B63" s="23" t="s">
        <v>1</v>
      </c>
      <c r="C63" s="23" t="s">
        <v>79</v>
      </c>
      <c r="D63" s="23" t="s">
        <v>89</v>
      </c>
      <c r="E63" s="23" t="s">
        <v>2</v>
      </c>
      <c r="F63" s="23" t="s">
        <v>5</v>
      </c>
      <c r="G63" s="24" t="s">
        <v>80</v>
      </c>
      <c r="H63" s="19" t="s">
        <v>90</v>
      </c>
      <c r="I63" s="3">
        <v>1.6</v>
      </c>
      <c r="J63" s="3">
        <v>0</v>
      </c>
      <c r="K63" s="3">
        <v>1.6</v>
      </c>
      <c r="L63" s="3">
        <v>0</v>
      </c>
      <c r="M63" s="3">
        <v>1.6</v>
      </c>
      <c r="N63" s="3">
        <v>0</v>
      </c>
      <c r="O63" s="3">
        <v>1.6</v>
      </c>
    </row>
    <row r="64" spans="1:15" ht="78.75">
      <c r="A64" s="22" t="s">
        <v>91</v>
      </c>
      <c r="B64" s="23" t="s">
        <v>1</v>
      </c>
      <c r="C64" s="23" t="s">
        <v>79</v>
      </c>
      <c r="D64" s="23" t="s">
        <v>92</v>
      </c>
      <c r="E64" s="23" t="s">
        <v>2</v>
      </c>
      <c r="F64" s="23" t="s">
        <v>5</v>
      </c>
      <c r="G64" s="24" t="s">
        <v>80</v>
      </c>
      <c r="H64" s="19" t="s">
        <v>93</v>
      </c>
      <c r="I64" s="3">
        <v>180.2</v>
      </c>
      <c r="J64" s="3">
        <v>0</v>
      </c>
      <c r="K64" s="3">
        <v>180.2</v>
      </c>
      <c r="L64" s="3">
        <v>0</v>
      </c>
      <c r="M64" s="3">
        <v>180.2</v>
      </c>
      <c r="N64" s="3">
        <v>0</v>
      </c>
      <c r="O64" s="3">
        <v>180.2</v>
      </c>
    </row>
    <row r="65" spans="1:15" ht="47.25">
      <c r="A65" s="22" t="s">
        <v>29</v>
      </c>
      <c r="B65" s="23" t="s">
        <v>1</v>
      </c>
      <c r="C65" s="23" t="s">
        <v>79</v>
      </c>
      <c r="D65" s="23" t="s">
        <v>94</v>
      </c>
      <c r="E65" s="23" t="s">
        <v>2</v>
      </c>
      <c r="F65" s="23" t="s">
        <v>5</v>
      </c>
      <c r="G65" s="24" t="s">
        <v>80</v>
      </c>
      <c r="H65" s="19" t="s">
        <v>95</v>
      </c>
      <c r="I65" s="3">
        <v>11000</v>
      </c>
      <c r="J65" s="3">
        <v>0</v>
      </c>
      <c r="K65" s="3">
        <v>11000</v>
      </c>
      <c r="L65" s="3">
        <v>0</v>
      </c>
      <c r="M65" s="3">
        <v>11000</v>
      </c>
      <c r="N65" s="3">
        <v>0</v>
      </c>
      <c r="O65" s="3">
        <v>11000</v>
      </c>
    </row>
    <row r="66" spans="1:15" ht="63">
      <c r="A66" s="22" t="s">
        <v>96</v>
      </c>
      <c r="B66" s="23" t="s">
        <v>1</v>
      </c>
      <c r="C66" s="23" t="s">
        <v>79</v>
      </c>
      <c r="D66" s="23" t="s">
        <v>97</v>
      </c>
      <c r="E66" s="23" t="s">
        <v>22</v>
      </c>
      <c r="F66" s="23" t="s">
        <v>5</v>
      </c>
      <c r="G66" s="24" t="s">
        <v>80</v>
      </c>
      <c r="H66" s="19" t="s">
        <v>98</v>
      </c>
      <c r="I66" s="3">
        <v>31.8</v>
      </c>
      <c r="J66" s="3">
        <v>0</v>
      </c>
      <c r="K66" s="3">
        <v>31.8</v>
      </c>
      <c r="L66" s="3">
        <v>0</v>
      </c>
      <c r="M66" s="3">
        <v>31.8</v>
      </c>
      <c r="N66" s="3">
        <v>0</v>
      </c>
      <c r="O66" s="3">
        <v>31.8</v>
      </c>
    </row>
    <row r="67" spans="1:15" ht="47.25">
      <c r="A67" s="22" t="s">
        <v>99</v>
      </c>
      <c r="B67" s="23" t="s">
        <v>1</v>
      </c>
      <c r="C67" s="23" t="s">
        <v>79</v>
      </c>
      <c r="D67" s="23" t="s">
        <v>100</v>
      </c>
      <c r="E67" s="23" t="s">
        <v>22</v>
      </c>
      <c r="F67" s="23" t="s">
        <v>5</v>
      </c>
      <c r="G67" s="24" t="s">
        <v>80</v>
      </c>
      <c r="H67" s="19" t="s">
        <v>101</v>
      </c>
      <c r="I67" s="3">
        <f aca="true" t="shared" si="9" ref="I67:O67">SUM(I68:I81)</f>
        <v>2526.5999999999995</v>
      </c>
      <c r="J67" s="3">
        <f t="shared" si="9"/>
        <v>0</v>
      </c>
      <c r="K67" s="3">
        <f t="shared" si="9"/>
        <v>2526.5999999999995</v>
      </c>
      <c r="L67" s="3">
        <f t="shared" si="9"/>
        <v>0</v>
      </c>
      <c r="M67" s="3">
        <f t="shared" si="9"/>
        <v>2526.5999999999995</v>
      </c>
      <c r="N67" s="3">
        <f t="shared" si="9"/>
        <v>0</v>
      </c>
      <c r="O67" s="3">
        <f t="shared" si="9"/>
        <v>2526.5999999999995</v>
      </c>
    </row>
    <row r="68" spans="1:15" ht="47.25">
      <c r="A68" s="22" t="s">
        <v>63</v>
      </c>
      <c r="B68" s="23" t="s">
        <v>1</v>
      </c>
      <c r="C68" s="23" t="s">
        <v>79</v>
      </c>
      <c r="D68" s="23" t="s">
        <v>100</v>
      </c>
      <c r="E68" s="23" t="s">
        <v>22</v>
      </c>
      <c r="F68" s="23" t="s">
        <v>5</v>
      </c>
      <c r="G68" s="24" t="s">
        <v>80</v>
      </c>
      <c r="H68" s="19" t="s">
        <v>101</v>
      </c>
      <c r="I68" s="3">
        <v>3.1</v>
      </c>
      <c r="J68" s="3">
        <v>0</v>
      </c>
      <c r="K68" s="3">
        <v>3.1</v>
      </c>
      <c r="L68" s="3">
        <v>0</v>
      </c>
      <c r="M68" s="3">
        <v>3.1</v>
      </c>
      <c r="N68" s="3">
        <v>0</v>
      </c>
      <c r="O68" s="3">
        <v>3.1</v>
      </c>
    </row>
    <row r="69" spans="1:15" ht="47.25">
      <c r="A69" s="22" t="s">
        <v>102</v>
      </c>
      <c r="B69" s="23" t="s">
        <v>1</v>
      </c>
      <c r="C69" s="23" t="s">
        <v>79</v>
      </c>
      <c r="D69" s="23" t="s">
        <v>100</v>
      </c>
      <c r="E69" s="23" t="s">
        <v>22</v>
      </c>
      <c r="F69" s="23" t="s">
        <v>5</v>
      </c>
      <c r="G69" s="24" t="s">
        <v>80</v>
      </c>
      <c r="H69" s="19" t="s">
        <v>101</v>
      </c>
      <c r="I69" s="3">
        <v>15</v>
      </c>
      <c r="J69" s="3">
        <v>0</v>
      </c>
      <c r="K69" s="3">
        <v>15</v>
      </c>
      <c r="L69" s="3">
        <v>0</v>
      </c>
      <c r="M69" s="3">
        <v>15</v>
      </c>
      <c r="N69" s="3">
        <v>0</v>
      </c>
      <c r="O69" s="3">
        <v>15</v>
      </c>
    </row>
    <row r="70" spans="1:15" ht="47.25">
      <c r="A70" s="22" t="s">
        <v>103</v>
      </c>
      <c r="B70" s="23" t="s">
        <v>1</v>
      </c>
      <c r="C70" s="23" t="s">
        <v>79</v>
      </c>
      <c r="D70" s="23" t="s">
        <v>100</v>
      </c>
      <c r="E70" s="23" t="s">
        <v>22</v>
      </c>
      <c r="F70" s="23" t="s">
        <v>5</v>
      </c>
      <c r="G70" s="24" t="s">
        <v>80</v>
      </c>
      <c r="H70" s="19" t="s">
        <v>101</v>
      </c>
      <c r="I70" s="3">
        <v>7</v>
      </c>
      <c r="J70" s="3">
        <v>0</v>
      </c>
      <c r="K70" s="3">
        <v>7</v>
      </c>
      <c r="L70" s="3">
        <v>0</v>
      </c>
      <c r="M70" s="3">
        <v>7</v>
      </c>
      <c r="N70" s="3">
        <v>0</v>
      </c>
      <c r="O70" s="3">
        <v>7</v>
      </c>
    </row>
    <row r="71" spans="1:15" ht="47.25">
      <c r="A71" s="22" t="s">
        <v>3</v>
      </c>
      <c r="B71" s="23" t="s">
        <v>1</v>
      </c>
      <c r="C71" s="23" t="s">
        <v>79</v>
      </c>
      <c r="D71" s="23" t="s">
        <v>100</v>
      </c>
      <c r="E71" s="23" t="s">
        <v>22</v>
      </c>
      <c r="F71" s="23" t="s">
        <v>5</v>
      </c>
      <c r="G71" s="24" t="s">
        <v>80</v>
      </c>
      <c r="H71" s="19" t="s">
        <v>104</v>
      </c>
      <c r="I71" s="3">
        <v>40</v>
      </c>
      <c r="J71" s="3">
        <v>0</v>
      </c>
      <c r="K71" s="3">
        <v>40</v>
      </c>
      <c r="L71" s="3">
        <v>0</v>
      </c>
      <c r="M71" s="3">
        <v>40</v>
      </c>
      <c r="N71" s="3">
        <v>0</v>
      </c>
      <c r="O71" s="3">
        <v>40</v>
      </c>
    </row>
    <row r="72" spans="1:15" ht="78.75">
      <c r="A72" s="22" t="s">
        <v>29</v>
      </c>
      <c r="B72" s="23" t="s">
        <v>1</v>
      </c>
      <c r="C72" s="23" t="s">
        <v>79</v>
      </c>
      <c r="D72" s="23" t="s">
        <v>100</v>
      </c>
      <c r="E72" s="23" t="s">
        <v>22</v>
      </c>
      <c r="F72" s="23" t="s">
        <v>5</v>
      </c>
      <c r="G72" s="24" t="s">
        <v>80</v>
      </c>
      <c r="H72" s="19" t="s">
        <v>105</v>
      </c>
      <c r="I72" s="3">
        <v>1000</v>
      </c>
      <c r="J72" s="3">
        <v>0</v>
      </c>
      <c r="K72" s="3">
        <v>1000</v>
      </c>
      <c r="L72" s="3">
        <v>0</v>
      </c>
      <c r="M72" s="3">
        <v>1000</v>
      </c>
      <c r="N72" s="3">
        <v>0</v>
      </c>
      <c r="O72" s="3">
        <v>1000</v>
      </c>
    </row>
    <row r="73" spans="1:15" ht="47.25">
      <c r="A73" s="22" t="s">
        <v>106</v>
      </c>
      <c r="B73" s="23" t="s">
        <v>1</v>
      </c>
      <c r="C73" s="23" t="s">
        <v>79</v>
      </c>
      <c r="D73" s="23" t="s">
        <v>100</v>
      </c>
      <c r="E73" s="23" t="s">
        <v>22</v>
      </c>
      <c r="F73" s="23" t="s">
        <v>5</v>
      </c>
      <c r="G73" s="24" t="s">
        <v>80</v>
      </c>
      <c r="H73" s="19" t="s">
        <v>101</v>
      </c>
      <c r="I73" s="3">
        <v>300</v>
      </c>
      <c r="J73" s="3">
        <v>0</v>
      </c>
      <c r="K73" s="3">
        <v>300</v>
      </c>
      <c r="L73" s="3">
        <v>0</v>
      </c>
      <c r="M73" s="3">
        <v>300</v>
      </c>
      <c r="N73" s="3">
        <v>0</v>
      </c>
      <c r="O73" s="3">
        <v>300</v>
      </c>
    </row>
    <row r="74" spans="1:15" ht="47.25">
      <c r="A74" s="22" t="s">
        <v>107</v>
      </c>
      <c r="B74" s="23" t="s">
        <v>1</v>
      </c>
      <c r="C74" s="23" t="s">
        <v>79</v>
      </c>
      <c r="D74" s="23" t="s">
        <v>100</v>
      </c>
      <c r="E74" s="23" t="s">
        <v>22</v>
      </c>
      <c r="F74" s="23" t="s">
        <v>5</v>
      </c>
      <c r="G74" s="24" t="s">
        <v>80</v>
      </c>
      <c r="H74" s="19" t="s">
        <v>101</v>
      </c>
      <c r="I74" s="3">
        <v>30</v>
      </c>
      <c r="J74" s="3">
        <v>0</v>
      </c>
      <c r="K74" s="3">
        <v>30</v>
      </c>
      <c r="L74" s="3">
        <v>0</v>
      </c>
      <c r="M74" s="3">
        <v>30</v>
      </c>
      <c r="N74" s="3">
        <v>0</v>
      </c>
      <c r="O74" s="3">
        <v>30</v>
      </c>
    </row>
    <row r="75" spans="1:15" ht="47.25">
      <c r="A75" s="22" t="s">
        <v>108</v>
      </c>
      <c r="B75" s="23" t="s">
        <v>1</v>
      </c>
      <c r="C75" s="23" t="s">
        <v>79</v>
      </c>
      <c r="D75" s="23" t="s">
        <v>100</v>
      </c>
      <c r="E75" s="23" t="s">
        <v>22</v>
      </c>
      <c r="F75" s="23" t="s">
        <v>5</v>
      </c>
      <c r="G75" s="24" t="s">
        <v>80</v>
      </c>
      <c r="H75" s="19" t="s">
        <v>101</v>
      </c>
      <c r="I75" s="3">
        <v>47.7</v>
      </c>
      <c r="J75" s="3">
        <v>0</v>
      </c>
      <c r="K75" s="3">
        <v>47.7</v>
      </c>
      <c r="L75" s="3">
        <v>0</v>
      </c>
      <c r="M75" s="3">
        <v>47.7</v>
      </c>
      <c r="N75" s="3">
        <v>0</v>
      </c>
      <c r="O75" s="3">
        <v>47.7</v>
      </c>
    </row>
    <row r="76" spans="1:15" ht="47.25">
      <c r="A76" s="22" t="s">
        <v>109</v>
      </c>
      <c r="B76" s="23" t="s">
        <v>1</v>
      </c>
      <c r="C76" s="23" t="s">
        <v>79</v>
      </c>
      <c r="D76" s="23" t="s">
        <v>100</v>
      </c>
      <c r="E76" s="23" t="s">
        <v>22</v>
      </c>
      <c r="F76" s="23" t="s">
        <v>5</v>
      </c>
      <c r="G76" s="24" t="s">
        <v>80</v>
      </c>
      <c r="H76" s="19" t="s">
        <v>101</v>
      </c>
      <c r="I76" s="3">
        <v>1.6</v>
      </c>
      <c r="J76" s="3">
        <v>0</v>
      </c>
      <c r="K76" s="3">
        <v>1.6</v>
      </c>
      <c r="L76" s="3">
        <v>0</v>
      </c>
      <c r="M76" s="3">
        <v>1.6</v>
      </c>
      <c r="N76" s="3">
        <v>0</v>
      </c>
      <c r="O76" s="3">
        <v>1.6</v>
      </c>
    </row>
    <row r="77" spans="1:15" ht="78.75">
      <c r="A77" s="22" t="s">
        <v>110</v>
      </c>
      <c r="B77" s="23" t="s">
        <v>1</v>
      </c>
      <c r="C77" s="23" t="s">
        <v>79</v>
      </c>
      <c r="D77" s="23" t="s">
        <v>100</v>
      </c>
      <c r="E77" s="23" t="s">
        <v>22</v>
      </c>
      <c r="F77" s="23" t="s">
        <v>5</v>
      </c>
      <c r="G77" s="24" t="s">
        <v>80</v>
      </c>
      <c r="H77" s="19" t="s">
        <v>111</v>
      </c>
      <c r="I77" s="3">
        <v>390</v>
      </c>
      <c r="J77" s="3">
        <v>0</v>
      </c>
      <c r="K77" s="3">
        <v>390</v>
      </c>
      <c r="L77" s="3">
        <v>0</v>
      </c>
      <c r="M77" s="3">
        <v>390</v>
      </c>
      <c r="N77" s="3">
        <v>0</v>
      </c>
      <c r="O77" s="3">
        <v>390</v>
      </c>
    </row>
    <row r="78" spans="1:15" ht="47.25">
      <c r="A78" s="22" t="s">
        <v>67</v>
      </c>
      <c r="B78" s="23" t="s">
        <v>1</v>
      </c>
      <c r="C78" s="23" t="s">
        <v>79</v>
      </c>
      <c r="D78" s="23" t="s">
        <v>100</v>
      </c>
      <c r="E78" s="23" t="s">
        <v>22</v>
      </c>
      <c r="F78" s="23" t="s">
        <v>5</v>
      </c>
      <c r="G78" s="24" t="s">
        <v>80</v>
      </c>
      <c r="H78" s="19" t="s">
        <v>101</v>
      </c>
      <c r="I78" s="3">
        <v>1.5</v>
      </c>
      <c r="J78" s="3">
        <v>0</v>
      </c>
      <c r="K78" s="3">
        <v>1.5</v>
      </c>
      <c r="L78" s="3">
        <v>0</v>
      </c>
      <c r="M78" s="3">
        <v>1.5</v>
      </c>
      <c r="N78" s="3">
        <v>0</v>
      </c>
      <c r="O78" s="3">
        <v>1.5</v>
      </c>
    </row>
    <row r="79" spans="1:15" ht="47.25">
      <c r="A79" s="22" t="s">
        <v>42</v>
      </c>
      <c r="B79" s="23" t="s">
        <v>1</v>
      </c>
      <c r="C79" s="23" t="s">
        <v>79</v>
      </c>
      <c r="D79" s="23" t="s">
        <v>100</v>
      </c>
      <c r="E79" s="23" t="s">
        <v>22</v>
      </c>
      <c r="F79" s="23" t="s">
        <v>5</v>
      </c>
      <c r="G79" s="24" t="s">
        <v>80</v>
      </c>
      <c r="H79" s="19" t="s">
        <v>101</v>
      </c>
      <c r="I79" s="3">
        <v>50</v>
      </c>
      <c r="J79" s="3">
        <v>0</v>
      </c>
      <c r="K79" s="3">
        <v>50</v>
      </c>
      <c r="L79" s="3">
        <v>0</v>
      </c>
      <c r="M79" s="3">
        <v>50</v>
      </c>
      <c r="N79" s="3">
        <v>0</v>
      </c>
      <c r="O79" s="3">
        <v>50</v>
      </c>
    </row>
    <row r="80" spans="1:15" ht="63">
      <c r="A80" s="22" t="s">
        <v>55</v>
      </c>
      <c r="B80" s="23" t="s">
        <v>1</v>
      </c>
      <c r="C80" s="23" t="s">
        <v>79</v>
      </c>
      <c r="D80" s="23" t="s">
        <v>100</v>
      </c>
      <c r="E80" s="23" t="s">
        <v>22</v>
      </c>
      <c r="F80" s="23" t="s">
        <v>5</v>
      </c>
      <c r="G80" s="24" t="s">
        <v>80</v>
      </c>
      <c r="H80" s="34" t="s">
        <v>248</v>
      </c>
      <c r="I80" s="3">
        <v>600</v>
      </c>
      <c r="J80" s="3">
        <v>0</v>
      </c>
      <c r="K80" s="3">
        <v>600</v>
      </c>
      <c r="L80" s="3">
        <v>0</v>
      </c>
      <c r="M80" s="3">
        <v>600</v>
      </c>
      <c r="N80" s="3">
        <v>0</v>
      </c>
      <c r="O80" s="3">
        <v>600</v>
      </c>
    </row>
    <row r="81" spans="1:15" ht="47.25">
      <c r="A81" s="22" t="s">
        <v>99</v>
      </c>
      <c r="B81" s="23" t="s">
        <v>1</v>
      </c>
      <c r="C81" s="23" t="s">
        <v>79</v>
      </c>
      <c r="D81" s="23" t="s">
        <v>100</v>
      </c>
      <c r="E81" s="23" t="s">
        <v>22</v>
      </c>
      <c r="F81" s="23" t="s">
        <v>5</v>
      </c>
      <c r="G81" s="24" t="s">
        <v>80</v>
      </c>
      <c r="H81" s="19" t="s">
        <v>101</v>
      </c>
      <c r="I81" s="3">
        <v>40.7</v>
      </c>
      <c r="J81" s="3">
        <v>0</v>
      </c>
      <c r="K81" s="3">
        <v>40.7</v>
      </c>
      <c r="L81" s="3">
        <v>0</v>
      </c>
      <c r="M81" s="3">
        <v>40.7</v>
      </c>
      <c r="N81" s="3">
        <v>0</v>
      </c>
      <c r="O81" s="3">
        <v>40.7</v>
      </c>
    </row>
    <row r="82" spans="1:66" s="21" customFormat="1" ht="15.75">
      <c r="A82" s="22" t="s">
        <v>99</v>
      </c>
      <c r="B82" s="23" t="s">
        <v>1</v>
      </c>
      <c r="C82" s="23" t="s">
        <v>112</v>
      </c>
      <c r="D82" s="23" t="s">
        <v>219</v>
      </c>
      <c r="E82" s="23" t="s">
        <v>220</v>
      </c>
      <c r="F82" s="23" t="s">
        <v>5</v>
      </c>
      <c r="G82" s="24" t="s">
        <v>99</v>
      </c>
      <c r="H82" s="25" t="s">
        <v>242</v>
      </c>
      <c r="I82" s="3">
        <v>30</v>
      </c>
      <c r="J82" s="3">
        <v>0</v>
      </c>
      <c r="K82" s="3">
        <v>30</v>
      </c>
      <c r="L82" s="3">
        <v>0</v>
      </c>
      <c r="M82" s="3">
        <v>30</v>
      </c>
      <c r="N82" s="3">
        <v>0</v>
      </c>
      <c r="O82" s="3">
        <v>30</v>
      </c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  <c r="AP82" s="20"/>
      <c r="AQ82" s="20"/>
      <c r="AR82" s="20"/>
      <c r="AS82" s="20"/>
      <c r="AT82" s="20"/>
      <c r="AU82" s="20"/>
      <c r="AV82" s="20"/>
      <c r="AW82" s="20"/>
      <c r="AX82" s="20"/>
      <c r="AY82" s="20"/>
      <c r="AZ82" s="20"/>
      <c r="BA82" s="20"/>
      <c r="BB82" s="20"/>
      <c r="BC82" s="20"/>
      <c r="BD82" s="20"/>
      <c r="BE82" s="20"/>
      <c r="BF82" s="20"/>
      <c r="BG82" s="20"/>
      <c r="BH82" s="20"/>
      <c r="BI82" s="20"/>
      <c r="BJ82" s="20"/>
      <c r="BK82" s="20"/>
      <c r="BL82" s="20"/>
      <c r="BM82" s="20"/>
      <c r="BN82" s="20"/>
    </row>
    <row r="83" spans="1:15" ht="31.5">
      <c r="A83" s="22" t="s">
        <v>42</v>
      </c>
      <c r="B83" s="23" t="s">
        <v>1</v>
      </c>
      <c r="C83" s="23" t="s">
        <v>112</v>
      </c>
      <c r="D83" s="23" t="s">
        <v>113</v>
      </c>
      <c r="E83" s="23" t="s">
        <v>22</v>
      </c>
      <c r="F83" s="23" t="s">
        <v>53</v>
      </c>
      <c r="G83" s="24" t="s">
        <v>114</v>
      </c>
      <c r="H83" s="19" t="s">
        <v>115</v>
      </c>
      <c r="I83" s="3">
        <v>30</v>
      </c>
      <c r="J83" s="3">
        <v>0</v>
      </c>
      <c r="K83" s="3">
        <v>30</v>
      </c>
      <c r="L83" s="3">
        <v>0</v>
      </c>
      <c r="M83" s="3">
        <v>30</v>
      </c>
      <c r="N83" s="3">
        <v>0</v>
      </c>
      <c r="O83" s="3">
        <v>30</v>
      </c>
    </row>
    <row r="84" spans="1:17" ht="15.75">
      <c r="A84" s="48"/>
      <c r="B84" s="49"/>
      <c r="C84" s="49"/>
      <c r="D84" s="49"/>
      <c r="E84" s="49"/>
      <c r="F84" s="49"/>
      <c r="G84" s="50"/>
      <c r="H84" s="19" t="s">
        <v>197</v>
      </c>
      <c r="I84" s="3">
        <f>I85+I142</f>
        <v>1627179.2</v>
      </c>
      <c r="J84" s="3">
        <f>J85+J142</f>
        <v>12428.949999999999</v>
      </c>
      <c r="K84" s="3">
        <f>K85+K142+K147</f>
        <v>1630583.1900000002</v>
      </c>
      <c r="L84" s="3">
        <f>L85+L142+L147</f>
        <v>23485.128</v>
      </c>
      <c r="M84" s="3">
        <f>M85+M142+M147</f>
        <v>1654068.318</v>
      </c>
      <c r="N84" s="3">
        <f>N85+N142+N147</f>
        <v>38650.85999999999</v>
      </c>
      <c r="O84" s="3">
        <f>O85+O142+O147</f>
        <v>1692719.1779999998</v>
      </c>
      <c r="Q84" s="46"/>
    </row>
    <row r="85" spans="1:66" s="21" customFormat="1" ht="31.5">
      <c r="A85" s="22" t="s">
        <v>99</v>
      </c>
      <c r="B85" s="23" t="s">
        <v>116</v>
      </c>
      <c r="C85" s="23" t="s">
        <v>16</v>
      </c>
      <c r="D85" s="23" t="s">
        <v>219</v>
      </c>
      <c r="E85" s="23" t="s">
        <v>220</v>
      </c>
      <c r="F85" s="23" t="s">
        <v>5</v>
      </c>
      <c r="G85" s="24" t="s">
        <v>99</v>
      </c>
      <c r="H85" s="25" t="s">
        <v>243</v>
      </c>
      <c r="I85" s="3">
        <v>1626971.5</v>
      </c>
      <c r="J85" s="3">
        <f aca="true" t="shared" si="10" ref="J85:O85">J86+J90+J104+J131</f>
        <v>12210.55</v>
      </c>
      <c r="K85" s="3">
        <f t="shared" si="10"/>
        <v>1639182.05</v>
      </c>
      <c r="L85" s="3">
        <f t="shared" si="10"/>
        <v>20548.538</v>
      </c>
      <c r="M85" s="3">
        <f t="shared" si="10"/>
        <v>1659730.588</v>
      </c>
      <c r="N85" s="3">
        <f t="shared" si="10"/>
        <v>36273.52999999999</v>
      </c>
      <c r="O85" s="3">
        <f t="shared" si="10"/>
        <v>1696004.1179999998</v>
      </c>
      <c r="P85" s="20"/>
      <c r="Q85" s="47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0"/>
      <c r="AM85" s="20"/>
      <c r="AN85" s="20"/>
      <c r="AO85" s="20"/>
      <c r="AP85" s="20"/>
      <c r="AQ85" s="20"/>
      <c r="AR85" s="20"/>
      <c r="AS85" s="20"/>
      <c r="AT85" s="20"/>
      <c r="AU85" s="20"/>
      <c r="AV85" s="20"/>
      <c r="AW85" s="20"/>
      <c r="AX85" s="20"/>
      <c r="AY85" s="20"/>
      <c r="AZ85" s="20"/>
      <c r="BA85" s="20"/>
      <c r="BB85" s="20"/>
      <c r="BC85" s="20"/>
      <c r="BD85" s="20"/>
      <c r="BE85" s="20"/>
      <c r="BF85" s="20"/>
      <c r="BG85" s="20"/>
      <c r="BH85" s="20"/>
      <c r="BI85" s="20"/>
      <c r="BJ85" s="20"/>
      <c r="BK85" s="20"/>
      <c r="BL85" s="20"/>
      <c r="BM85" s="20"/>
      <c r="BN85" s="20"/>
    </row>
    <row r="86" spans="1:66" s="21" customFormat="1" ht="31.5">
      <c r="A86" s="22" t="s">
        <v>99</v>
      </c>
      <c r="B86" s="23" t="s">
        <v>116</v>
      </c>
      <c r="C86" s="23" t="s">
        <v>16</v>
      </c>
      <c r="D86" s="23" t="s">
        <v>219</v>
      </c>
      <c r="E86" s="23" t="s">
        <v>220</v>
      </c>
      <c r="F86" s="23" t="s">
        <v>5</v>
      </c>
      <c r="G86" s="24" t="s">
        <v>118</v>
      </c>
      <c r="H86" s="25" t="s">
        <v>221</v>
      </c>
      <c r="I86" s="3">
        <f aca="true" t="shared" si="11" ref="I86:O86">I87+I88+I89</f>
        <v>901294</v>
      </c>
      <c r="J86" s="3">
        <f t="shared" si="11"/>
        <v>0</v>
      </c>
      <c r="K86" s="3">
        <f t="shared" si="11"/>
        <v>901294</v>
      </c>
      <c r="L86" s="3">
        <f t="shared" si="11"/>
        <v>0</v>
      </c>
      <c r="M86" s="3">
        <f t="shared" si="11"/>
        <v>901294</v>
      </c>
      <c r="N86" s="3">
        <f t="shared" si="11"/>
        <v>31521.2</v>
      </c>
      <c r="O86" s="3">
        <f t="shared" si="11"/>
        <v>932815.2</v>
      </c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  <c r="AP86" s="20"/>
      <c r="AQ86" s="20"/>
      <c r="AR86" s="20"/>
      <c r="AS86" s="20"/>
      <c r="AT86" s="20"/>
      <c r="AU86" s="20"/>
      <c r="AV86" s="20"/>
      <c r="AW86" s="20"/>
      <c r="AX86" s="20"/>
      <c r="AY86" s="20"/>
      <c r="AZ86" s="20"/>
      <c r="BA86" s="20"/>
      <c r="BB86" s="20"/>
      <c r="BC86" s="20"/>
      <c r="BD86" s="20"/>
      <c r="BE86" s="20"/>
      <c r="BF86" s="20"/>
      <c r="BG86" s="20"/>
      <c r="BH86" s="20"/>
      <c r="BI86" s="20"/>
      <c r="BJ86" s="20"/>
      <c r="BK86" s="20"/>
      <c r="BL86" s="20"/>
      <c r="BM86" s="20"/>
      <c r="BN86" s="20"/>
    </row>
    <row r="87" spans="1:66" s="28" customFormat="1" ht="31.5">
      <c r="A87" s="22" t="s">
        <v>67</v>
      </c>
      <c r="B87" s="23" t="s">
        <v>116</v>
      </c>
      <c r="C87" s="23" t="s">
        <v>16</v>
      </c>
      <c r="D87" s="23" t="s">
        <v>117</v>
      </c>
      <c r="E87" s="23" t="s">
        <v>22</v>
      </c>
      <c r="F87" s="23" t="s">
        <v>5</v>
      </c>
      <c r="G87" s="24" t="s">
        <v>118</v>
      </c>
      <c r="H87" s="19" t="s">
        <v>119</v>
      </c>
      <c r="I87" s="3">
        <v>180624</v>
      </c>
      <c r="J87" s="3">
        <v>0</v>
      </c>
      <c r="K87" s="3">
        <v>180624</v>
      </c>
      <c r="L87" s="3">
        <v>0</v>
      </c>
      <c r="M87" s="3">
        <v>180624</v>
      </c>
      <c r="N87" s="3">
        <v>0</v>
      </c>
      <c r="O87" s="3">
        <v>180624</v>
      </c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  <c r="AO87" s="27"/>
      <c r="AP87" s="27"/>
      <c r="AQ87" s="27"/>
      <c r="AR87" s="27"/>
      <c r="AS87" s="27"/>
      <c r="AT87" s="27"/>
      <c r="AU87" s="27"/>
      <c r="AV87" s="27"/>
      <c r="AW87" s="27"/>
      <c r="AX87" s="27"/>
      <c r="AY87" s="27"/>
      <c r="AZ87" s="27"/>
      <c r="BA87" s="27"/>
      <c r="BB87" s="27"/>
      <c r="BC87" s="27"/>
      <c r="BD87" s="27"/>
      <c r="BE87" s="27"/>
      <c r="BF87" s="27"/>
      <c r="BG87" s="27"/>
      <c r="BH87" s="27"/>
      <c r="BI87" s="27"/>
      <c r="BJ87" s="27"/>
      <c r="BK87" s="27"/>
      <c r="BL87" s="27"/>
      <c r="BM87" s="27"/>
      <c r="BN87" s="27"/>
    </row>
    <row r="88" spans="1:15" ht="47.25">
      <c r="A88" s="22" t="s">
        <v>67</v>
      </c>
      <c r="B88" s="23" t="s">
        <v>116</v>
      </c>
      <c r="C88" s="23" t="s">
        <v>16</v>
      </c>
      <c r="D88" s="23" t="s">
        <v>120</v>
      </c>
      <c r="E88" s="23" t="s">
        <v>22</v>
      </c>
      <c r="F88" s="23" t="s">
        <v>5</v>
      </c>
      <c r="G88" s="24" t="s">
        <v>118</v>
      </c>
      <c r="H88" s="19" t="s">
        <v>121</v>
      </c>
      <c r="I88" s="3">
        <v>29202</v>
      </c>
      <c r="J88" s="3">
        <v>0</v>
      </c>
      <c r="K88" s="3">
        <v>29202</v>
      </c>
      <c r="L88" s="3">
        <v>0</v>
      </c>
      <c r="M88" s="3">
        <v>29202</v>
      </c>
      <c r="N88" s="3">
        <f>463+28736+2322.2</f>
        <v>31521.2</v>
      </c>
      <c r="O88" s="3">
        <f>M88+N88</f>
        <v>60723.2</v>
      </c>
    </row>
    <row r="89" spans="1:15" ht="31.5">
      <c r="A89" s="22" t="s">
        <v>67</v>
      </c>
      <c r="B89" s="23" t="s">
        <v>116</v>
      </c>
      <c r="C89" s="23" t="s">
        <v>16</v>
      </c>
      <c r="D89" s="23" t="s">
        <v>122</v>
      </c>
      <c r="E89" s="23" t="s">
        <v>22</v>
      </c>
      <c r="F89" s="23" t="s">
        <v>5</v>
      </c>
      <c r="G89" s="24" t="s">
        <v>118</v>
      </c>
      <c r="H89" s="19" t="s">
        <v>123</v>
      </c>
      <c r="I89" s="3">
        <v>691468</v>
      </c>
      <c r="J89" s="3">
        <v>0</v>
      </c>
      <c r="K89" s="3">
        <v>691468</v>
      </c>
      <c r="L89" s="3">
        <v>0</v>
      </c>
      <c r="M89" s="3">
        <v>691468</v>
      </c>
      <c r="N89" s="3">
        <v>0</v>
      </c>
      <c r="O89" s="3">
        <v>691468</v>
      </c>
    </row>
    <row r="90" spans="1:15" ht="47.25">
      <c r="A90" s="22" t="s">
        <v>99</v>
      </c>
      <c r="B90" s="23" t="s">
        <v>116</v>
      </c>
      <c r="C90" s="23" t="s">
        <v>16</v>
      </c>
      <c r="D90" s="23" t="s">
        <v>15</v>
      </c>
      <c r="E90" s="23" t="s">
        <v>220</v>
      </c>
      <c r="F90" s="23" t="s">
        <v>5</v>
      </c>
      <c r="G90" s="24" t="s">
        <v>118</v>
      </c>
      <c r="H90" s="25" t="s">
        <v>222</v>
      </c>
      <c r="I90" s="3">
        <f>SUM(I92:I98)</f>
        <v>42098</v>
      </c>
      <c r="J90" s="3">
        <f>SUM(J92:J98)</f>
        <v>0</v>
      </c>
      <c r="K90" s="3">
        <f>SUM(K92:K100)</f>
        <v>42098</v>
      </c>
      <c r="L90" s="3">
        <f>SUM(L92:L100)</f>
        <v>1262</v>
      </c>
      <c r="M90" s="3">
        <f>SUM(M92:M103)</f>
        <v>43360</v>
      </c>
      <c r="N90" s="3">
        <f>SUM(N92:N103)</f>
        <v>2233</v>
      </c>
      <c r="O90" s="3">
        <f>SUM(O92:O103)</f>
        <v>45593</v>
      </c>
    </row>
    <row r="91" spans="1:15" ht="15.75">
      <c r="A91" s="22" t="s">
        <v>67</v>
      </c>
      <c r="B91" s="23" t="s">
        <v>116</v>
      </c>
      <c r="C91" s="23" t="s">
        <v>16</v>
      </c>
      <c r="D91" s="23" t="s">
        <v>124</v>
      </c>
      <c r="E91" s="23" t="s">
        <v>22</v>
      </c>
      <c r="F91" s="23" t="s">
        <v>5</v>
      </c>
      <c r="G91" s="24" t="s">
        <v>118</v>
      </c>
      <c r="H91" s="25" t="s">
        <v>250</v>
      </c>
      <c r="I91" s="3">
        <f>SUM(I92:I98)</f>
        <v>42098</v>
      </c>
      <c r="J91" s="3">
        <f>SUM(J92:J98)</f>
        <v>0</v>
      </c>
      <c r="K91" s="3">
        <f>SUM(K92:K100)</f>
        <v>42098</v>
      </c>
      <c r="L91" s="3">
        <f>SUM(L92:L100)</f>
        <v>1262</v>
      </c>
      <c r="M91" s="3">
        <f>SUM(M92:M103)</f>
        <v>43360</v>
      </c>
      <c r="N91" s="3">
        <f>SUM(N92:N103)</f>
        <v>2233</v>
      </c>
      <c r="O91" s="3">
        <f>SUM(O92:O103)</f>
        <v>45593</v>
      </c>
    </row>
    <row r="92" spans="1:15" ht="110.25">
      <c r="A92" s="22" t="s">
        <v>67</v>
      </c>
      <c r="B92" s="23" t="s">
        <v>116</v>
      </c>
      <c r="C92" s="23" t="s">
        <v>16</v>
      </c>
      <c r="D92" s="23" t="s">
        <v>124</v>
      </c>
      <c r="E92" s="23" t="s">
        <v>22</v>
      </c>
      <c r="F92" s="23" t="s">
        <v>56</v>
      </c>
      <c r="G92" s="24" t="s">
        <v>118</v>
      </c>
      <c r="H92" s="19" t="s">
        <v>231</v>
      </c>
      <c r="I92" s="3">
        <v>17621</v>
      </c>
      <c r="J92" s="3">
        <v>0</v>
      </c>
      <c r="K92" s="3">
        <v>17621</v>
      </c>
      <c r="L92" s="3">
        <v>0</v>
      </c>
      <c r="M92" s="3">
        <v>17621</v>
      </c>
      <c r="N92" s="3">
        <v>0</v>
      </c>
      <c r="O92" s="3">
        <v>17621</v>
      </c>
    </row>
    <row r="93" spans="1:15" ht="47.25">
      <c r="A93" s="22" t="s">
        <v>67</v>
      </c>
      <c r="B93" s="23" t="s">
        <v>116</v>
      </c>
      <c r="C93" s="23" t="s">
        <v>16</v>
      </c>
      <c r="D93" s="23" t="s">
        <v>124</v>
      </c>
      <c r="E93" s="23" t="s">
        <v>22</v>
      </c>
      <c r="F93" s="23" t="s">
        <v>58</v>
      </c>
      <c r="G93" s="24" t="s">
        <v>118</v>
      </c>
      <c r="H93" s="19" t="s">
        <v>125</v>
      </c>
      <c r="I93" s="3">
        <v>2563</v>
      </c>
      <c r="J93" s="3">
        <v>0</v>
      </c>
      <c r="K93" s="3">
        <v>2563</v>
      </c>
      <c r="L93" s="3">
        <v>0</v>
      </c>
      <c r="M93" s="3">
        <v>2563</v>
      </c>
      <c r="N93" s="3">
        <v>55</v>
      </c>
      <c r="O93" s="3">
        <f>M93+N93</f>
        <v>2618</v>
      </c>
    </row>
    <row r="94" spans="1:15" ht="78.75">
      <c r="A94" s="22" t="s">
        <v>67</v>
      </c>
      <c r="B94" s="23" t="s">
        <v>116</v>
      </c>
      <c r="C94" s="23" t="s">
        <v>16</v>
      </c>
      <c r="D94" s="23" t="s">
        <v>124</v>
      </c>
      <c r="E94" s="23" t="s">
        <v>22</v>
      </c>
      <c r="F94" s="23" t="s">
        <v>126</v>
      </c>
      <c r="G94" s="24" t="s">
        <v>118</v>
      </c>
      <c r="H94" s="19" t="s">
        <v>127</v>
      </c>
      <c r="I94" s="3">
        <v>8135.6</v>
      </c>
      <c r="J94" s="3">
        <v>0</v>
      </c>
      <c r="K94" s="3">
        <v>8135.6</v>
      </c>
      <c r="L94" s="3">
        <v>0</v>
      </c>
      <c r="M94" s="3">
        <v>8135.6</v>
      </c>
      <c r="N94" s="3">
        <v>0</v>
      </c>
      <c r="O94" s="3">
        <v>8135.6</v>
      </c>
    </row>
    <row r="95" spans="1:15" ht="31.5">
      <c r="A95" s="22" t="s">
        <v>67</v>
      </c>
      <c r="B95" s="23" t="s">
        <v>116</v>
      </c>
      <c r="C95" s="23" t="s">
        <v>16</v>
      </c>
      <c r="D95" s="23" t="s">
        <v>124</v>
      </c>
      <c r="E95" s="23" t="s">
        <v>22</v>
      </c>
      <c r="F95" s="23" t="s">
        <v>128</v>
      </c>
      <c r="G95" s="24" t="s">
        <v>118</v>
      </c>
      <c r="H95" s="19" t="s">
        <v>129</v>
      </c>
      <c r="I95" s="3">
        <v>26.4</v>
      </c>
      <c r="J95" s="3">
        <v>0</v>
      </c>
      <c r="K95" s="3">
        <v>26.4</v>
      </c>
      <c r="L95" s="3">
        <v>0</v>
      </c>
      <c r="M95" s="3">
        <v>26.4</v>
      </c>
      <c r="N95" s="3">
        <v>0</v>
      </c>
      <c r="O95" s="3">
        <v>26.4</v>
      </c>
    </row>
    <row r="96" spans="1:15" ht="31.5">
      <c r="A96" s="22" t="s">
        <v>67</v>
      </c>
      <c r="B96" s="23" t="s">
        <v>116</v>
      </c>
      <c r="C96" s="23" t="s">
        <v>16</v>
      </c>
      <c r="D96" s="23" t="s">
        <v>124</v>
      </c>
      <c r="E96" s="23" t="s">
        <v>22</v>
      </c>
      <c r="F96" s="23" t="s">
        <v>130</v>
      </c>
      <c r="G96" s="24" t="s">
        <v>118</v>
      </c>
      <c r="H96" s="19" t="s">
        <v>131</v>
      </c>
      <c r="I96" s="3">
        <v>12381</v>
      </c>
      <c r="J96" s="3">
        <v>0</v>
      </c>
      <c r="K96" s="3">
        <v>12381</v>
      </c>
      <c r="L96" s="3">
        <v>0</v>
      </c>
      <c r="M96" s="3">
        <v>12381</v>
      </c>
      <c r="N96" s="3">
        <v>0</v>
      </c>
      <c r="O96" s="3">
        <v>12381</v>
      </c>
    </row>
    <row r="97" spans="1:15" ht="67.5" customHeight="1">
      <c r="A97" s="22" t="s">
        <v>67</v>
      </c>
      <c r="B97" s="23" t="s">
        <v>116</v>
      </c>
      <c r="C97" s="23" t="s">
        <v>16</v>
      </c>
      <c r="D97" s="23" t="s">
        <v>124</v>
      </c>
      <c r="E97" s="23" t="s">
        <v>22</v>
      </c>
      <c r="F97" s="23" t="s">
        <v>132</v>
      </c>
      <c r="G97" s="24" t="s">
        <v>118</v>
      </c>
      <c r="H97" s="19" t="s">
        <v>133</v>
      </c>
      <c r="I97" s="3">
        <v>340</v>
      </c>
      <c r="J97" s="3">
        <v>0</v>
      </c>
      <c r="K97" s="3">
        <v>340</v>
      </c>
      <c r="L97" s="3">
        <v>0</v>
      </c>
      <c r="M97" s="3">
        <v>340</v>
      </c>
      <c r="N97" s="3">
        <v>0</v>
      </c>
      <c r="O97" s="3">
        <v>340</v>
      </c>
    </row>
    <row r="98" spans="1:15" ht="63">
      <c r="A98" s="22" t="s">
        <v>67</v>
      </c>
      <c r="B98" s="23" t="s">
        <v>116</v>
      </c>
      <c r="C98" s="23" t="s">
        <v>16</v>
      </c>
      <c r="D98" s="23" t="s">
        <v>124</v>
      </c>
      <c r="E98" s="23" t="s">
        <v>22</v>
      </c>
      <c r="F98" s="23" t="s">
        <v>134</v>
      </c>
      <c r="G98" s="24" t="s">
        <v>118</v>
      </c>
      <c r="H98" s="19" t="s">
        <v>135</v>
      </c>
      <c r="I98" s="3">
        <v>1031</v>
      </c>
      <c r="J98" s="3">
        <v>0</v>
      </c>
      <c r="K98" s="3">
        <v>1031</v>
      </c>
      <c r="L98" s="3">
        <v>0</v>
      </c>
      <c r="M98" s="3">
        <v>1031</v>
      </c>
      <c r="N98" s="3">
        <v>0</v>
      </c>
      <c r="O98" s="3">
        <v>1031</v>
      </c>
    </row>
    <row r="99" spans="1:15" ht="47.25">
      <c r="A99" s="22" t="s">
        <v>67</v>
      </c>
      <c r="B99" s="23" t="s">
        <v>116</v>
      </c>
      <c r="C99" s="23" t="s">
        <v>16</v>
      </c>
      <c r="D99" s="23" t="s">
        <v>124</v>
      </c>
      <c r="E99" s="23" t="s">
        <v>22</v>
      </c>
      <c r="F99" s="23" t="s">
        <v>256</v>
      </c>
      <c r="G99" s="24" t="s">
        <v>118</v>
      </c>
      <c r="H99" s="34" t="s">
        <v>258</v>
      </c>
      <c r="I99" s="3"/>
      <c r="J99" s="3"/>
      <c r="K99" s="3">
        <v>0</v>
      </c>
      <c r="L99" s="3">
        <v>142</v>
      </c>
      <c r="M99" s="3">
        <f>K99+L99</f>
        <v>142</v>
      </c>
      <c r="N99" s="3">
        <v>0</v>
      </c>
      <c r="O99" s="3">
        <f>M99+N99</f>
        <v>142</v>
      </c>
    </row>
    <row r="100" spans="1:15" ht="51" customHeight="1">
      <c r="A100" s="22" t="s">
        <v>67</v>
      </c>
      <c r="B100" s="23" t="s">
        <v>116</v>
      </c>
      <c r="C100" s="23" t="s">
        <v>16</v>
      </c>
      <c r="D100" s="23" t="s">
        <v>124</v>
      </c>
      <c r="E100" s="23" t="s">
        <v>22</v>
      </c>
      <c r="F100" s="23" t="s">
        <v>257</v>
      </c>
      <c r="G100" s="24" t="s">
        <v>118</v>
      </c>
      <c r="H100" s="34" t="s">
        <v>259</v>
      </c>
      <c r="I100" s="3"/>
      <c r="J100" s="3"/>
      <c r="K100" s="3">
        <v>0</v>
      </c>
      <c r="L100" s="3">
        <v>1120</v>
      </c>
      <c r="M100" s="3">
        <f>K100+L100</f>
        <v>1120</v>
      </c>
      <c r="N100" s="3">
        <v>0</v>
      </c>
      <c r="O100" s="3">
        <f>M100+N100</f>
        <v>1120</v>
      </c>
    </row>
    <row r="101" spans="1:15" ht="63" customHeight="1">
      <c r="A101" s="22" t="s">
        <v>67</v>
      </c>
      <c r="B101" s="23" t="s">
        <v>116</v>
      </c>
      <c r="C101" s="23" t="s">
        <v>16</v>
      </c>
      <c r="D101" s="23" t="s">
        <v>124</v>
      </c>
      <c r="E101" s="23" t="s">
        <v>22</v>
      </c>
      <c r="F101" s="23" t="s">
        <v>268</v>
      </c>
      <c r="G101" s="24" t="s">
        <v>118</v>
      </c>
      <c r="H101" s="34" t="s">
        <v>269</v>
      </c>
      <c r="I101" s="3"/>
      <c r="J101" s="3"/>
      <c r="K101" s="3"/>
      <c r="L101" s="3"/>
      <c r="M101" s="3">
        <v>0</v>
      </c>
      <c r="N101" s="3">
        <v>370</v>
      </c>
      <c r="O101" s="3">
        <f>M101+N101</f>
        <v>370</v>
      </c>
    </row>
    <row r="102" spans="1:15" ht="36" customHeight="1">
      <c r="A102" s="22" t="s">
        <v>67</v>
      </c>
      <c r="B102" s="23" t="s">
        <v>116</v>
      </c>
      <c r="C102" s="23" t="s">
        <v>16</v>
      </c>
      <c r="D102" s="23" t="s">
        <v>124</v>
      </c>
      <c r="E102" s="23" t="s">
        <v>22</v>
      </c>
      <c r="F102" s="23" t="s">
        <v>270</v>
      </c>
      <c r="G102" s="24" t="s">
        <v>118</v>
      </c>
      <c r="H102" s="34" t="s">
        <v>271</v>
      </c>
      <c r="I102" s="3"/>
      <c r="J102" s="3"/>
      <c r="K102" s="3"/>
      <c r="L102" s="3"/>
      <c r="M102" s="3">
        <v>0</v>
      </c>
      <c r="N102" s="3">
        <v>1790</v>
      </c>
      <c r="O102" s="3">
        <f>M102+N102</f>
        <v>1790</v>
      </c>
    </row>
    <row r="103" spans="1:15" ht="69" customHeight="1">
      <c r="A103" s="22" t="s">
        <v>67</v>
      </c>
      <c r="B103" s="23" t="s">
        <v>116</v>
      </c>
      <c r="C103" s="23" t="s">
        <v>16</v>
      </c>
      <c r="D103" s="23" t="s">
        <v>124</v>
      </c>
      <c r="E103" s="23" t="s">
        <v>22</v>
      </c>
      <c r="F103" s="23" t="s">
        <v>272</v>
      </c>
      <c r="G103" s="24" t="s">
        <v>118</v>
      </c>
      <c r="H103" s="34" t="s">
        <v>273</v>
      </c>
      <c r="I103" s="3"/>
      <c r="J103" s="3"/>
      <c r="K103" s="3"/>
      <c r="L103" s="3"/>
      <c r="M103" s="3">
        <v>0</v>
      </c>
      <c r="N103" s="3">
        <v>18</v>
      </c>
      <c r="O103" s="3">
        <f>M103+N103</f>
        <v>18</v>
      </c>
    </row>
    <row r="104" spans="1:15" ht="31.5">
      <c r="A104" s="22" t="s">
        <v>99</v>
      </c>
      <c r="B104" s="23" t="s">
        <v>116</v>
      </c>
      <c r="C104" s="23" t="s">
        <v>16</v>
      </c>
      <c r="D104" s="23" t="s">
        <v>18</v>
      </c>
      <c r="E104" s="23" t="s">
        <v>220</v>
      </c>
      <c r="F104" s="23" t="s">
        <v>5</v>
      </c>
      <c r="G104" s="24" t="s">
        <v>118</v>
      </c>
      <c r="H104" s="25" t="s">
        <v>223</v>
      </c>
      <c r="I104" s="3">
        <f>SUM(I107:I130)</f>
        <v>417882.4</v>
      </c>
      <c r="J104" s="3">
        <f>SUM(J105:J130)</f>
        <v>314.64</v>
      </c>
      <c r="K104" s="3">
        <f>I104+J104</f>
        <v>418197.04000000004</v>
      </c>
      <c r="L104" s="3">
        <f>SUM(L105:L130)</f>
        <v>8093.990000000001</v>
      </c>
      <c r="M104" s="3">
        <f aca="true" t="shared" si="12" ref="M104:M148">K104+L104</f>
        <v>426291.03</v>
      </c>
      <c r="N104" s="3">
        <f>SUM(N105:N130)</f>
        <v>127.2</v>
      </c>
      <c r="O104" s="3">
        <f aca="true" t="shared" si="13" ref="O104:O130">M104+N104</f>
        <v>426418.23000000004</v>
      </c>
    </row>
    <row r="105" spans="1:15" ht="47.25">
      <c r="A105" s="22" t="s">
        <v>67</v>
      </c>
      <c r="B105" s="23" t="s">
        <v>116</v>
      </c>
      <c r="C105" s="23" t="s">
        <v>16</v>
      </c>
      <c r="D105" s="23" t="s">
        <v>255</v>
      </c>
      <c r="E105" s="23" t="s">
        <v>22</v>
      </c>
      <c r="F105" s="23" t="s">
        <v>5</v>
      </c>
      <c r="G105" s="24" t="s">
        <v>118</v>
      </c>
      <c r="H105" s="35" t="s">
        <v>254</v>
      </c>
      <c r="I105" s="3">
        <v>0</v>
      </c>
      <c r="J105" s="3">
        <v>308.84</v>
      </c>
      <c r="K105" s="3">
        <f>J105</f>
        <v>308.84</v>
      </c>
      <c r="L105" s="3"/>
      <c r="M105" s="3">
        <f t="shared" si="12"/>
        <v>308.84</v>
      </c>
      <c r="N105" s="3"/>
      <c r="O105" s="3">
        <f t="shared" si="13"/>
        <v>308.84</v>
      </c>
    </row>
    <row r="106" spans="1:15" ht="78.75">
      <c r="A106" s="22" t="s">
        <v>67</v>
      </c>
      <c r="B106" s="23" t="s">
        <v>116</v>
      </c>
      <c r="C106" s="23" t="s">
        <v>16</v>
      </c>
      <c r="D106" s="23" t="s">
        <v>260</v>
      </c>
      <c r="E106" s="23" t="s">
        <v>22</v>
      </c>
      <c r="F106" s="23" t="s">
        <v>5</v>
      </c>
      <c r="G106" s="24" t="s">
        <v>118</v>
      </c>
      <c r="H106" s="35" t="s">
        <v>261</v>
      </c>
      <c r="I106" s="3"/>
      <c r="J106" s="3"/>
      <c r="K106" s="3">
        <v>0</v>
      </c>
      <c r="L106" s="3">
        <v>4.39</v>
      </c>
      <c r="M106" s="3">
        <f t="shared" si="12"/>
        <v>4.39</v>
      </c>
      <c r="N106" s="3">
        <v>0</v>
      </c>
      <c r="O106" s="3">
        <f t="shared" si="13"/>
        <v>4.39</v>
      </c>
    </row>
    <row r="107" spans="1:15" ht="47.25">
      <c r="A107" s="22" t="s">
        <v>67</v>
      </c>
      <c r="B107" s="23" t="s">
        <v>116</v>
      </c>
      <c r="C107" s="23" t="s">
        <v>16</v>
      </c>
      <c r="D107" s="23" t="s">
        <v>136</v>
      </c>
      <c r="E107" s="23" t="s">
        <v>22</v>
      </c>
      <c r="F107" s="23" t="s">
        <v>5</v>
      </c>
      <c r="G107" s="24" t="s">
        <v>118</v>
      </c>
      <c r="H107" s="19" t="s">
        <v>137</v>
      </c>
      <c r="I107" s="3">
        <v>2468</v>
      </c>
      <c r="J107" s="3">
        <v>0</v>
      </c>
      <c r="K107" s="3">
        <v>2468</v>
      </c>
      <c r="L107" s="3">
        <v>8030</v>
      </c>
      <c r="M107" s="3">
        <f t="shared" si="12"/>
        <v>10498</v>
      </c>
      <c r="N107" s="3">
        <v>0</v>
      </c>
      <c r="O107" s="3">
        <f t="shared" si="13"/>
        <v>10498</v>
      </c>
    </row>
    <row r="108" spans="1:15" ht="63">
      <c r="A108" s="22" t="s">
        <v>67</v>
      </c>
      <c r="B108" s="23" t="s">
        <v>116</v>
      </c>
      <c r="C108" s="23" t="s">
        <v>16</v>
      </c>
      <c r="D108" s="23" t="s">
        <v>138</v>
      </c>
      <c r="E108" s="23" t="s">
        <v>22</v>
      </c>
      <c r="F108" s="23" t="s">
        <v>139</v>
      </c>
      <c r="G108" s="24" t="s">
        <v>118</v>
      </c>
      <c r="H108" s="19" t="s">
        <v>226</v>
      </c>
      <c r="I108" s="3">
        <v>260097</v>
      </c>
      <c r="J108" s="3">
        <v>0</v>
      </c>
      <c r="K108" s="3">
        <v>260097</v>
      </c>
      <c r="L108" s="3">
        <v>0</v>
      </c>
      <c r="M108" s="3">
        <f t="shared" si="12"/>
        <v>260097</v>
      </c>
      <c r="N108" s="3">
        <v>0</v>
      </c>
      <c r="O108" s="3">
        <f t="shared" si="13"/>
        <v>260097</v>
      </c>
    </row>
    <row r="109" spans="1:15" ht="47.25">
      <c r="A109" s="22" t="s">
        <v>67</v>
      </c>
      <c r="B109" s="23" t="s">
        <v>116</v>
      </c>
      <c r="C109" s="23" t="s">
        <v>16</v>
      </c>
      <c r="D109" s="23" t="s">
        <v>138</v>
      </c>
      <c r="E109" s="23" t="s">
        <v>22</v>
      </c>
      <c r="F109" s="23" t="s">
        <v>140</v>
      </c>
      <c r="G109" s="24" t="s">
        <v>118</v>
      </c>
      <c r="H109" s="19" t="s">
        <v>141</v>
      </c>
      <c r="I109" s="3">
        <v>446</v>
      </c>
      <c r="J109" s="3">
        <v>0</v>
      </c>
      <c r="K109" s="3">
        <v>446</v>
      </c>
      <c r="L109" s="3">
        <v>0</v>
      </c>
      <c r="M109" s="3">
        <f t="shared" si="12"/>
        <v>446</v>
      </c>
      <c r="N109" s="3">
        <v>0</v>
      </c>
      <c r="O109" s="3">
        <f t="shared" si="13"/>
        <v>446</v>
      </c>
    </row>
    <row r="110" spans="1:15" ht="78.75">
      <c r="A110" s="22" t="s">
        <v>67</v>
      </c>
      <c r="B110" s="23" t="s">
        <v>116</v>
      </c>
      <c r="C110" s="23" t="s">
        <v>16</v>
      </c>
      <c r="D110" s="23" t="s">
        <v>138</v>
      </c>
      <c r="E110" s="23" t="s">
        <v>22</v>
      </c>
      <c r="F110" s="23" t="s">
        <v>142</v>
      </c>
      <c r="G110" s="24" t="s">
        <v>118</v>
      </c>
      <c r="H110" s="19" t="s">
        <v>211</v>
      </c>
      <c r="I110" s="3">
        <v>46691</v>
      </c>
      <c r="J110" s="3">
        <v>0</v>
      </c>
      <c r="K110" s="3">
        <v>46691</v>
      </c>
      <c r="L110" s="3">
        <v>0</v>
      </c>
      <c r="M110" s="3">
        <f t="shared" si="12"/>
        <v>46691</v>
      </c>
      <c r="N110" s="3">
        <v>0</v>
      </c>
      <c r="O110" s="3">
        <f t="shared" si="13"/>
        <v>46691</v>
      </c>
    </row>
    <row r="111" spans="1:15" ht="63">
      <c r="A111" s="22" t="s">
        <v>67</v>
      </c>
      <c r="B111" s="23" t="s">
        <v>116</v>
      </c>
      <c r="C111" s="23" t="s">
        <v>16</v>
      </c>
      <c r="D111" s="23" t="s">
        <v>138</v>
      </c>
      <c r="E111" s="23" t="s">
        <v>22</v>
      </c>
      <c r="F111" s="23" t="s">
        <v>143</v>
      </c>
      <c r="G111" s="24" t="s">
        <v>118</v>
      </c>
      <c r="H111" s="19" t="s">
        <v>212</v>
      </c>
      <c r="I111" s="3">
        <v>1001</v>
      </c>
      <c r="J111" s="3">
        <v>0</v>
      </c>
      <c r="K111" s="3">
        <v>1001</v>
      </c>
      <c r="L111" s="3">
        <v>0</v>
      </c>
      <c r="M111" s="3">
        <f t="shared" si="12"/>
        <v>1001</v>
      </c>
      <c r="N111" s="3">
        <v>38</v>
      </c>
      <c r="O111" s="3">
        <f t="shared" si="13"/>
        <v>1039</v>
      </c>
    </row>
    <row r="112" spans="1:15" ht="94.5">
      <c r="A112" s="22" t="s">
        <v>67</v>
      </c>
      <c r="B112" s="23" t="s">
        <v>116</v>
      </c>
      <c r="C112" s="23" t="s">
        <v>16</v>
      </c>
      <c r="D112" s="23" t="s">
        <v>138</v>
      </c>
      <c r="E112" s="23" t="s">
        <v>22</v>
      </c>
      <c r="F112" s="23" t="s">
        <v>144</v>
      </c>
      <c r="G112" s="24" t="s">
        <v>118</v>
      </c>
      <c r="H112" s="19" t="s">
        <v>208</v>
      </c>
      <c r="I112" s="3">
        <v>16.6</v>
      </c>
      <c r="J112" s="3">
        <v>0</v>
      </c>
      <c r="K112" s="3">
        <v>16.6</v>
      </c>
      <c r="L112" s="3">
        <v>0</v>
      </c>
      <c r="M112" s="3">
        <f t="shared" si="12"/>
        <v>16.6</v>
      </c>
      <c r="N112" s="3">
        <v>0</v>
      </c>
      <c r="O112" s="3">
        <f t="shared" si="13"/>
        <v>16.6</v>
      </c>
    </row>
    <row r="113" spans="1:15" ht="126">
      <c r="A113" s="22" t="s">
        <v>67</v>
      </c>
      <c r="B113" s="23" t="s">
        <v>116</v>
      </c>
      <c r="C113" s="23" t="s">
        <v>16</v>
      </c>
      <c r="D113" s="23" t="s">
        <v>138</v>
      </c>
      <c r="E113" s="23" t="s">
        <v>22</v>
      </c>
      <c r="F113" s="23" t="s">
        <v>145</v>
      </c>
      <c r="G113" s="24" t="s">
        <v>118</v>
      </c>
      <c r="H113" s="19" t="s">
        <v>207</v>
      </c>
      <c r="I113" s="3">
        <v>9272</v>
      </c>
      <c r="J113" s="3">
        <v>0</v>
      </c>
      <c r="K113" s="3">
        <v>9272</v>
      </c>
      <c r="L113" s="3">
        <v>0</v>
      </c>
      <c r="M113" s="3">
        <f t="shared" si="12"/>
        <v>9272</v>
      </c>
      <c r="N113" s="3">
        <v>0</v>
      </c>
      <c r="O113" s="3">
        <f t="shared" si="13"/>
        <v>9272</v>
      </c>
    </row>
    <row r="114" spans="1:15" ht="141.75">
      <c r="A114" s="22" t="s">
        <v>67</v>
      </c>
      <c r="B114" s="23" t="s">
        <v>116</v>
      </c>
      <c r="C114" s="23" t="s">
        <v>16</v>
      </c>
      <c r="D114" s="23" t="s">
        <v>138</v>
      </c>
      <c r="E114" s="23" t="s">
        <v>22</v>
      </c>
      <c r="F114" s="23" t="s">
        <v>146</v>
      </c>
      <c r="G114" s="24" t="s">
        <v>118</v>
      </c>
      <c r="H114" s="19" t="s">
        <v>206</v>
      </c>
      <c r="I114" s="3">
        <v>416</v>
      </c>
      <c r="J114" s="3">
        <v>0</v>
      </c>
      <c r="K114" s="3">
        <v>416</v>
      </c>
      <c r="L114" s="3">
        <v>0</v>
      </c>
      <c r="M114" s="3">
        <f t="shared" si="12"/>
        <v>416</v>
      </c>
      <c r="N114" s="3">
        <v>0</v>
      </c>
      <c r="O114" s="3">
        <f t="shared" si="13"/>
        <v>416</v>
      </c>
    </row>
    <row r="115" spans="1:15" ht="78.75">
      <c r="A115" s="22" t="s">
        <v>67</v>
      </c>
      <c r="B115" s="23" t="s">
        <v>116</v>
      </c>
      <c r="C115" s="23" t="s">
        <v>16</v>
      </c>
      <c r="D115" s="23" t="s">
        <v>138</v>
      </c>
      <c r="E115" s="23" t="s">
        <v>22</v>
      </c>
      <c r="F115" s="23" t="s">
        <v>147</v>
      </c>
      <c r="G115" s="24" t="s">
        <v>118</v>
      </c>
      <c r="H115" s="19" t="s">
        <v>209</v>
      </c>
      <c r="I115" s="3">
        <v>43</v>
      </c>
      <c r="J115" s="3">
        <v>0</v>
      </c>
      <c r="K115" s="3">
        <v>43</v>
      </c>
      <c r="L115" s="3">
        <v>0</v>
      </c>
      <c r="M115" s="3">
        <f t="shared" si="12"/>
        <v>43</v>
      </c>
      <c r="N115" s="3">
        <v>2</v>
      </c>
      <c r="O115" s="3">
        <f t="shared" si="13"/>
        <v>45</v>
      </c>
    </row>
    <row r="116" spans="1:15" ht="78.75">
      <c r="A116" s="22" t="s">
        <v>67</v>
      </c>
      <c r="B116" s="23" t="s">
        <v>116</v>
      </c>
      <c r="C116" s="23" t="s">
        <v>16</v>
      </c>
      <c r="D116" s="23" t="s">
        <v>138</v>
      </c>
      <c r="E116" s="23" t="s">
        <v>22</v>
      </c>
      <c r="F116" s="23" t="s">
        <v>148</v>
      </c>
      <c r="G116" s="24" t="s">
        <v>118</v>
      </c>
      <c r="H116" s="19" t="s">
        <v>210</v>
      </c>
      <c r="I116" s="3">
        <v>2724.9</v>
      </c>
      <c r="J116" s="3">
        <v>0</v>
      </c>
      <c r="K116" s="3">
        <v>2724.9</v>
      </c>
      <c r="L116" s="3">
        <v>0</v>
      </c>
      <c r="M116" s="3">
        <f t="shared" si="12"/>
        <v>2724.9</v>
      </c>
      <c r="N116" s="3">
        <v>0</v>
      </c>
      <c r="O116" s="3">
        <f t="shared" si="13"/>
        <v>2724.9</v>
      </c>
    </row>
    <row r="117" spans="1:15" ht="94.5">
      <c r="A117" s="22" t="s">
        <v>67</v>
      </c>
      <c r="B117" s="23" t="s">
        <v>116</v>
      </c>
      <c r="C117" s="23" t="s">
        <v>16</v>
      </c>
      <c r="D117" s="23" t="s">
        <v>138</v>
      </c>
      <c r="E117" s="23" t="s">
        <v>22</v>
      </c>
      <c r="F117" s="23" t="s">
        <v>149</v>
      </c>
      <c r="G117" s="24" t="s">
        <v>118</v>
      </c>
      <c r="H117" s="19" t="s">
        <v>227</v>
      </c>
      <c r="I117" s="3">
        <v>223.7</v>
      </c>
      <c r="J117" s="3">
        <v>0</v>
      </c>
      <c r="K117" s="3">
        <v>223.7</v>
      </c>
      <c r="L117" s="3">
        <v>0</v>
      </c>
      <c r="M117" s="3">
        <f t="shared" si="12"/>
        <v>223.7</v>
      </c>
      <c r="N117" s="3">
        <v>44</v>
      </c>
      <c r="O117" s="3">
        <f t="shared" si="13"/>
        <v>267.7</v>
      </c>
    </row>
    <row r="118" spans="1:15" ht="110.25">
      <c r="A118" s="22" t="s">
        <v>67</v>
      </c>
      <c r="B118" s="23" t="s">
        <v>116</v>
      </c>
      <c r="C118" s="23" t="s">
        <v>16</v>
      </c>
      <c r="D118" s="23" t="s">
        <v>138</v>
      </c>
      <c r="E118" s="23" t="s">
        <v>22</v>
      </c>
      <c r="F118" s="23" t="s">
        <v>150</v>
      </c>
      <c r="G118" s="24" t="s">
        <v>118</v>
      </c>
      <c r="H118" s="19" t="s">
        <v>228</v>
      </c>
      <c r="I118" s="3">
        <v>51322</v>
      </c>
      <c r="J118" s="3">
        <v>0</v>
      </c>
      <c r="K118" s="3">
        <v>51322</v>
      </c>
      <c r="L118" s="3">
        <v>0</v>
      </c>
      <c r="M118" s="3">
        <f t="shared" si="12"/>
        <v>51322</v>
      </c>
      <c r="N118" s="3">
        <v>0</v>
      </c>
      <c r="O118" s="3">
        <f t="shared" si="13"/>
        <v>51322</v>
      </c>
    </row>
    <row r="119" spans="1:15" ht="110.25">
      <c r="A119" s="22" t="s">
        <v>67</v>
      </c>
      <c r="B119" s="23" t="s">
        <v>116</v>
      </c>
      <c r="C119" s="23" t="s">
        <v>16</v>
      </c>
      <c r="D119" s="23" t="s">
        <v>138</v>
      </c>
      <c r="E119" s="23" t="s">
        <v>22</v>
      </c>
      <c r="F119" s="23" t="s">
        <v>151</v>
      </c>
      <c r="G119" s="24" t="s">
        <v>118</v>
      </c>
      <c r="H119" s="19" t="s">
        <v>213</v>
      </c>
      <c r="I119" s="3">
        <v>693</v>
      </c>
      <c r="J119" s="3">
        <v>0</v>
      </c>
      <c r="K119" s="3">
        <v>693</v>
      </c>
      <c r="L119" s="3">
        <v>0</v>
      </c>
      <c r="M119" s="3">
        <f t="shared" si="12"/>
        <v>693</v>
      </c>
      <c r="N119" s="3">
        <v>0</v>
      </c>
      <c r="O119" s="3">
        <f t="shared" si="13"/>
        <v>693</v>
      </c>
    </row>
    <row r="120" spans="1:15" ht="78.75">
      <c r="A120" s="22" t="s">
        <v>67</v>
      </c>
      <c r="B120" s="23" t="s">
        <v>116</v>
      </c>
      <c r="C120" s="23" t="s">
        <v>16</v>
      </c>
      <c r="D120" s="23" t="s">
        <v>138</v>
      </c>
      <c r="E120" s="23" t="s">
        <v>22</v>
      </c>
      <c r="F120" s="23" t="s">
        <v>152</v>
      </c>
      <c r="G120" s="24" t="s">
        <v>118</v>
      </c>
      <c r="H120" s="19" t="s">
        <v>214</v>
      </c>
      <c r="I120" s="3">
        <v>62</v>
      </c>
      <c r="J120" s="3">
        <v>0</v>
      </c>
      <c r="K120" s="3">
        <v>62</v>
      </c>
      <c r="L120" s="3">
        <v>0</v>
      </c>
      <c r="M120" s="3">
        <f t="shared" si="12"/>
        <v>62</v>
      </c>
      <c r="N120" s="3">
        <v>0</v>
      </c>
      <c r="O120" s="3">
        <f t="shared" si="13"/>
        <v>62</v>
      </c>
    </row>
    <row r="121" spans="1:15" ht="78.75">
      <c r="A121" s="22" t="s">
        <v>67</v>
      </c>
      <c r="B121" s="23" t="s">
        <v>116</v>
      </c>
      <c r="C121" s="23" t="s">
        <v>16</v>
      </c>
      <c r="D121" s="23" t="s">
        <v>138</v>
      </c>
      <c r="E121" s="23" t="s">
        <v>22</v>
      </c>
      <c r="F121" s="23" t="s">
        <v>153</v>
      </c>
      <c r="G121" s="24" t="s">
        <v>118</v>
      </c>
      <c r="H121" s="19" t="s">
        <v>229</v>
      </c>
      <c r="I121" s="3">
        <v>14206.2</v>
      </c>
      <c r="J121" s="3">
        <v>0</v>
      </c>
      <c r="K121" s="3">
        <v>14206.2</v>
      </c>
      <c r="L121" s="3">
        <v>0</v>
      </c>
      <c r="M121" s="3">
        <f t="shared" si="12"/>
        <v>14206.2</v>
      </c>
      <c r="N121" s="3">
        <v>0</v>
      </c>
      <c r="O121" s="3">
        <f t="shared" si="13"/>
        <v>14206.2</v>
      </c>
    </row>
    <row r="122" spans="1:15" ht="157.5">
      <c r="A122" s="22" t="s">
        <v>67</v>
      </c>
      <c r="B122" s="23" t="s">
        <v>116</v>
      </c>
      <c r="C122" s="23" t="s">
        <v>16</v>
      </c>
      <c r="D122" s="23" t="s">
        <v>138</v>
      </c>
      <c r="E122" s="23" t="s">
        <v>22</v>
      </c>
      <c r="F122" s="23" t="s">
        <v>154</v>
      </c>
      <c r="G122" s="24" t="s">
        <v>118</v>
      </c>
      <c r="H122" s="19" t="s">
        <v>230</v>
      </c>
      <c r="I122" s="3">
        <v>1205.5</v>
      </c>
      <c r="J122" s="3">
        <v>0</v>
      </c>
      <c r="K122" s="3">
        <v>1205.5</v>
      </c>
      <c r="L122" s="3">
        <v>0</v>
      </c>
      <c r="M122" s="3">
        <f t="shared" si="12"/>
        <v>1205.5</v>
      </c>
      <c r="N122" s="3">
        <v>0</v>
      </c>
      <c r="O122" s="3">
        <f t="shared" si="13"/>
        <v>1205.5</v>
      </c>
    </row>
    <row r="123" spans="1:15" ht="94.5">
      <c r="A123" s="22" t="s">
        <v>67</v>
      </c>
      <c r="B123" s="23" t="s">
        <v>116</v>
      </c>
      <c r="C123" s="23" t="s">
        <v>16</v>
      </c>
      <c r="D123" s="23" t="s">
        <v>138</v>
      </c>
      <c r="E123" s="23" t="s">
        <v>22</v>
      </c>
      <c r="F123" s="23" t="s">
        <v>155</v>
      </c>
      <c r="G123" s="24" t="s">
        <v>118</v>
      </c>
      <c r="H123" s="19" t="s">
        <v>156</v>
      </c>
      <c r="I123" s="3">
        <v>1.5</v>
      </c>
      <c r="J123" s="3">
        <v>0</v>
      </c>
      <c r="K123" s="3">
        <v>1.5</v>
      </c>
      <c r="L123" s="3">
        <v>0</v>
      </c>
      <c r="M123" s="3">
        <f t="shared" si="12"/>
        <v>1.5</v>
      </c>
      <c r="N123" s="3">
        <v>0.2</v>
      </c>
      <c r="O123" s="3">
        <f t="shared" si="13"/>
        <v>1.7</v>
      </c>
    </row>
    <row r="124" spans="1:15" ht="78.75">
      <c r="A124" s="22" t="s">
        <v>67</v>
      </c>
      <c r="B124" s="23" t="s">
        <v>116</v>
      </c>
      <c r="C124" s="23" t="s">
        <v>16</v>
      </c>
      <c r="D124" s="23" t="s">
        <v>138</v>
      </c>
      <c r="E124" s="23" t="s">
        <v>22</v>
      </c>
      <c r="F124" s="23" t="s">
        <v>157</v>
      </c>
      <c r="G124" s="24" t="s">
        <v>118</v>
      </c>
      <c r="H124" s="19" t="s">
        <v>215</v>
      </c>
      <c r="I124" s="3">
        <v>896</v>
      </c>
      <c r="J124" s="3">
        <v>0</v>
      </c>
      <c r="K124" s="3">
        <v>896</v>
      </c>
      <c r="L124" s="3">
        <v>0</v>
      </c>
      <c r="M124" s="3">
        <f t="shared" si="12"/>
        <v>896</v>
      </c>
      <c r="N124" s="3">
        <v>33</v>
      </c>
      <c r="O124" s="3">
        <f t="shared" si="13"/>
        <v>929</v>
      </c>
    </row>
    <row r="125" spans="1:15" ht="78.75">
      <c r="A125" s="22" t="s">
        <v>67</v>
      </c>
      <c r="B125" s="23" t="s">
        <v>116</v>
      </c>
      <c r="C125" s="23" t="s">
        <v>16</v>
      </c>
      <c r="D125" s="23" t="s">
        <v>138</v>
      </c>
      <c r="E125" s="23" t="s">
        <v>22</v>
      </c>
      <c r="F125" s="23" t="s">
        <v>158</v>
      </c>
      <c r="G125" s="24" t="s">
        <v>118</v>
      </c>
      <c r="H125" s="19" t="s">
        <v>216</v>
      </c>
      <c r="I125" s="3">
        <v>1022.1</v>
      </c>
      <c r="J125" s="3">
        <v>0</v>
      </c>
      <c r="K125" s="3">
        <v>1022.1</v>
      </c>
      <c r="L125" s="3">
        <v>0</v>
      </c>
      <c r="M125" s="3">
        <f t="shared" si="12"/>
        <v>1022.1</v>
      </c>
      <c r="N125" s="3">
        <v>0</v>
      </c>
      <c r="O125" s="3">
        <f t="shared" si="13"/>
        <v>1022.1</v>
      </c>
    </row>
    <row r="126" spans="1:15" ht="78.75">
      <c r="A126" s="22" t="s">
        <v>67</v>
      </c>
      <c r="B126" s="23" t="s">
        <v>116</v>
      </c>
      <c r="C126" s="23" t="s">
        <v>16</v>
      </c>
      <c r="D126" s="23" t="s">
        <v>138</v>
      </c>
      <c r="E126" s="23" t="s">
        <v>22</v>
      </c>
      <c r="F126" s="23" t="s">
        <v>159</v>
      </c>
      <c r="G126" s="24" t="s">
        <v>118</v>
      </c>
      <c r="H126" s="19" t="s">
        <v>217</v>
      </c>
      <c r="I126" s="3">
        <v>2.5</v>
      </c>
      <c r="J126" s="3">
        <v>0</v>
      </c>
      <c r="K126" s="3">
        <v>2.5</v>
      </c>
      <c r="L126" s="3">
        <v>0</v>
      </c>
      <c r="M126" s="3">
        <f t="shared" si="12"/>
        <v>2.5</v>
      </c>
      <c r="N126" s="3">
        <v>0</v>
      </c>
      <c r="O126" s="3">
        <f t="shared" si="13"/>
        <v>2.5</v>
      </c>
    </row>
    <row r="127" spans="1:15" ht="78.75">
      <c r="A127" s="22" t="s">
        <v>67</v>
      </c>
      <c r="B127" s="23" t="s">
        <v>116</v>
      </c>
      <c r="C127" s="23" t="s">
        <v>16</v>
      </c>
      <c r="D127" s="23" t="s">
        <v>160</v>
      </c>
      <c r="E127" s="23" t="s">
        <v>22</v>
      </c>
      <c r="F127" s="23" t="s">
        <v>5</v>
      </c>
      <c r="G127" s="24" t="s">
        <v>118</v>
      </c>
      <c r="H127" s="19" t="s">
        <v>161</v>
      </c>
      <c r="I127" s="3">
        <v>527</v>
      </c>
      <c r="J127" s="3">
        <v>0</v>
      </c>
      <c r="K127" s="3">
        <v>527</v>
      </c>
      <c r="L127" s="3">
        <v>0</v>
      </c>
      <c r="M127" s="3">
        <f t="shared" si="12"/>
        <v>527</v>
      </c>
      <c r="N127" s="3">
        <v>0</v>
      </c>
      <c r="O127" s="3">
        <f t="shared" si="13"/>
        <v>527</v>
      </c>
    </row>
    <row r="128" spans="1:15" ht="94.5">
      <c r="A128" s="22" t="s">
        <v>67</v>
      </c>
      <c r="B128" s="23" t="s">
        <v>116</v>
      </c>
      <c r="C128" s="23" t="s">
        <v>16</v>
      </c>
      <c r="D128" s="23" t="s">
        <v>162</v>
      </c>
      <c r="E128" s="23" t="s">
        <v>22</v>
      </c>
      <c r="F128" s="23" t="s">
        <v>53</v>
      </c>
      <c r="G128" s="24" t="s">
        <v>118</v>
      </c>
      <c r="H128" s="19" t="s">
        <v>163</v>
      </c>
      <c r="I128" s="3">
        <v>20499</v>
      </c>
      <c r="J128" s="3">
        <v>0</v>
      </c>
      <c r="K128" s="3">
        <v>20499</v>
      </c>
      <c r="L128" s="3">
        <v>0</v>
      </c>
      <c r="M128" s="3">
        <f t="shared" si="12"/>
        <v>20499</v>
      </c>
      <c r="N128" s="3">
        <v>0</v>
      </c>
      <c r="O128" s="3">
        <f t="shared" si="13"/>
        <v>20499</v>
      </c>
    </row>
    <row r="129" spans="1:15" ht="78.75">
      <c r="A129" s="22" t="s">
        <v>67</v>
      </c>
      <c r="B129" s="23" t="s">
        <v>116</v>
      </c>
      <c r="C129" s="23" t="s">
        <v>16</v>
      </c>
      <c r="D129" s="23" t="s">
        <v>162</v>
      </c>
      <c r="E129" s="23" t="s">
        <v>22</v>
      </c>
      <c r="F129" s="23" t="s">
        <v>56</v>
      </c>
      <c r="G129" s="24" t="s">
        <v>118</v>
      </c>
      <c r="H129" s="19" t="s">
        <v>218</v>
      </c>
      <c r="I129" s="3">
        <v>4040.2</v>
      </c>
      <c r="J129" s="3">
        <v>0</v>
      </c>
      <c r="K129" s="3">
        <v>4040.2</v>
      </c>
      <c r="L129" s="3">
        <v>0</v>
      </c>
      <c r="M129" s="3">
        <f t="shared" si="12"/>
        <v>4040.2</v>
      </c>
      <c r="N129" s="3">
        <v>0</v>
      </c>
      <c r="O129" s="3">
        <f t="shared" si="13"/>
        <v>4040.2</v>
      </c>
    </row>
    <row r="130" spans="1:15" ht="157.5">
      <c r="A130" s="22" t="s">
        <v>67</v>
      </c>
      <c r="B130" s="23" t="s">
        <v>116</v>
      </c>
      <c r="C130" s="23" t="s">
        <v>16</v>
      </c>
      <c r="D130" s="23" t="s">
        <v>164</v>
      </c>
      <c r="E130" s="23" t="s">
        <v>22</v>
      </c>
      <c r="F130" s="23" t="s">
        <v>5</v>
      </c>
      <c r="G130" s="24" t="s">
        <v>118</v>
      </c>
      <c r="H130" s="19" t="s">
        <v>165</v>
      </c>
      <c r="I130" s="3">
        <v>6.2</v>
      </c>
      <c r="J130" s="3">
        <v>5.8</v>
      </c>
      <c r="K130" s="3">
        <v>12</v>
      </c>
      <c r="L130" s="3">
        <v>59.6</v>
      </c>
      <c r="M130" s="3">
        <f t="shared" si="12"/>
        <v>71.6</v>
      </c>
      <c r="N130" s="3">
        <v>10</v>
      </c>
      <c r="O130" s="3">
        <f t="shared" si="13"/>
        <v>81.6</v>
      </c>
    </row>
    <row r="131" spans="1:15" ht="15.75">
      <c r="A131" s="22" t="s">
        <v>99</v>
      </c>
      <c r="B131" s="23" t="s">
        <v>116</v>
      </c>
      <c r="C131" s="23" t="s">
        <v>16</v>
      </c>
      <c r="D131" s="23" t="s">
        <v>181</v>
      </c>
      <c r="E131" s="23" t="s">
        <v>220</v>
      </c>
      <c r="F131" s="23" t="s">
        <v>5</v>
      </c>
      <c r="G131" s="24" t="s">
        <v>118</v>
      </c>
      <c r="H131" s="25" t="s">
        <v>224</v>
      </c>
      <c r="I131" s="3">
        <f>SUM(I132:I141)</f>
        <v>265697.1</v>
      </c>
      <c r="J131" s="3">
        <f>SUM(J132:J141)</f>
        <v>11895.91</v>
      </c>
      <c r="K131" s="3">
        <f>I131+J131</f>
        <v>277593.00999999995</v>
      </c>
      <c r="L131" s="3">
        <f>SUM(L132:L141)</f>
        <v>11192.547999999999</v>
      </c>
      <c r="M131" s="3">
        <f>K131+L131</f>
        <v>288785.55799999996</v>
      </c>
      <c r="N131" s="3">
        <f>SUM(N132:N141)</f>
        <v>2392.1299999999997</v>
      </c>
      <c r="O131" s="3">
        <f>M131+N131</f>
        <v>291177.68799999997</v>
      </c>
    </row>
    <row r="132" spans="1:15" ht="63">
      <c r="A132" s="22" t="s">
        <v>67</v>
      </c>
      <c r="B132" s="23" t="s">
        <v>116</v>
      </c>
      <c r="C132" s="23" t="s">
        <v>16</v>
      </c>
      <c r="D132" s="23" t="s">
        <v>166</v>
      </c>
      <c r="E132" s="23" t="s">
        <v>22</v>
      </c>
      <c r="F132" s="23" t="s">
        <v>5</v>
      </c>
      <c r="G132" s="24" t="s">
        <v>118</v>
      </c>
      <c r="H132" s="19" t="s">
        <v>167</v>
      </c>
      <c r="I132" s="3">
        <v>473</v>
      </c>
      <c r="J132" s="3">
        <v>0</v>
      </c>
      <c r="K132" s="3">
        <v>473</v>
      </c>
      <c r="L132" s="3">
        <v>0</v>
      </c>
      <c r="M132" s="3">
        <f t="shared" si="12"/>
        <v>473</v>
      </c>
      <c r="N132" s="3">
        <v>0</v>
      </c>
      <c r="O132" s="3">
        <f aca="true" t="shared" si="14" ref="O132:O148">M132+N132</f>
        <v>473</v>
      </c>
    </row>
    <row r="133" spans="1:15" ht="102" customHeight="1">
      <c r="A133" s="22" t="s">
        <v>67</v>
      </c>
      <c r="B133" s="23" t="s">
        <v>116</v>
      </c>
      <c r="C133" s="23" t="s">
        <v>16</v>
      </c>
      <c r="D133" s="23" t="s">
        <v>168</v>
      </c>
      <c r="E133" s="23" t="s">
        <v>22</v>
      </c>
      <c r="F133" s="23" t="s">
        <v>56</v>
      </c>
      <c r="G133" s="24" t="s">
        <v>118</v>
      </c>
      <c r="H133" s="19" t="s">
        <v>169</v>
      </c>
      <c r="I133" s="3">
        <v>18</v>
      </c>
      <c r="J133" s="3">
        <v>0</v>
      </c>
      <c r="K133" s="3">
        <v>18</v>
      </c>
      <c r="L133" s="3">
        <v>0</v>
      </c>
      <c r="M133" s="3">
        <f t="shared" si="12"/>
        <v>18</v>
      </c>
      <c r="N133" s="3">
        <v>0</v>
      </c>
      <c r="O133" s="3">
        <f t="shared" si="14"/>
        <v>18</v>
      </c>
    </row>
    <row r="134" spans="1:15" ht="110.25">
      <c r="A134" s="22" t="s">
        <v>67</v>
      </c>
      <c r="B134" s="23" t="s">
        <v>116</v>
      </c>
      <c r="C134" s="23" t="s">
        <v>16</v>
      </c>
      <c r="D134" s="23" t="s">
        <v>168</v>
      </c>
      <c r="E134" s="23" t="s">
        <v>22</v>
      </c>
      <c r="F134" s="23" t="s">
        <v>126</v>
      </c>
      <c r="G134" s="24" t="s">
        <v>118</v>
      </c>
      <c r="H134" s="19" t="s">
        <v>170</v>
      </c>
      <c r="I134" s="3">
        <v>24676.1</v>
      </c>
      <c r="J134" s="3">
        <v>0</v>
      </c>
      <c r="K134" s="3">
        <v>24676.1</v>
      </c>
      <c r="L134" s="3">
        <v>0</v>
      </c>
      <c r="M134" s="3">
        <f t="shared" si="12"/>
        <v>24676.1</v>
      </c>
      <c r="N134" s="3">
        <v>0</v>
      </c>
      <c r="O134" s="3">
        <f t="shared" si="14"/>
        <v>24676.1</v>
      </c>
    </row>
    <row r="135" spans="1:15" ht="94.5">
      <c r="A135" s="22" t="s">
        <v>67</v>
      </c>
      <c r="B135" s="23" t="s">
        <v>116</v>
      </c>
      <c r="C135" s="23" t="s">
        <v>16</v>
      </c>
      <c r="D135" s="23" t="s">
        <v>171</v>
      </c>
      <c r="E135" s="23" t="s">
        <v>22</v>
      </c>
      <c r="F135" s="23" t="s">
        <v>5</v>
      </c>
      <c r="G135" s="24" t="s">
        <v>118</v>
      </c>
      <c r="H135" s="19" t="s">
        <v>172</v>
      </c>
      <c r="I135" s="3">
        <v>237389</v>
      </c>
      <c r="J135" s="3">
        <v>0</v>
      </c>
      <c r="K135" s="3">
        <v>237389</v>
      </c>
      <c r="L135" s="3">
        <v>0</v>
      </c>
      <c r="M135" s="3">
        <f t="shared" si="12"/>
        <v>237389</v>
      </c>
      <c r="N135" s="3">
        <v>0</v>
      </c>
      <c r="O135" s="3">
        <f t="shared" si="14"/>
        <v>237389</v>
      </c>
    </row>
    <row r="136" spans="1:15" ht="63">
      <c r="A136" s="22" t="s">
        <v>67</v>
      </c>
      <c r="B136" s="23" t="s">
        <v>116</v>
      </c>
      <c r="C136" s="23" t="s">
        <v>16</v>
      </c>
      <c r="D136" s="23" t="s">
        <v>173</v>
      </c>
      <c r="E136" s="23" t="s">
        <v>22</v>
      </c>
      <c r="F136" s="23" t="s">
        <v>5</v>
      </c>
      <c r="G136" s="24" t="s">
        <v>118</v>
      </c>
      <c r="H136" s="19" t="s">
        <v>174</v>
      </c>
      <c r="I136" s="3">
        <v>292</v>
      </c>
      <c r="J136" s="3">
        <v>0</v>
      </c>
      <c r="K136" s="3">
        <v>292</v>
      </c>
      <c r="L136" s="3">
        <v>0</v>
      </c>
      <c r="M136" s="3">
        <f t="shared" si="12"/>
        <v>292</v>
      </c>
      <c r="N136" s="3">
        <v>0</v>
      </c>
      <c r="O136" s="3">
        <f t="shared" si="14"/>
        <v>292</v>
      </c>
    </row>
    <row r="137" spans="1:15" ht="78.75">
      <c r="A137" s="22" t="s">
        <v>67</v>
      </c>
      <c r="B137" s="23" t="s">
        <v>116</v>
      </c>
      <c r="C137" s="23" t="s">
        <v>16</v>
      </c>
      <c r="D137" s="23" t="s">
        <v>175</v>
      </c>
      <c r="E137" s="23" t="s">
        <v>22</v>
      </c>
      <c r="F137" s="23" t="s">
        <v>53</v>
      </c>
      <c r="G137" s="24" t="s">
        <v>118</v>
      </c>
      <c r="H137" s="19" t="s">
        <v>176</v>
      </c>
      <c r="I137" s="3">
        <v>2849</v>
      </c>
      <c r="J137" s="3">
        <v>0</v>
      </c>
      <c r="K137" s="3">
        <v>2849</v>
      </c>
      <c r="L137" s="3">
        <v>0</v>
      </c>
      <c r="M137" s="3">
        <f t="shared" si="12"/>
        <v>2849</v>
      </c>
      <c r="N137" s="3">
        <v>0</v>
      </c>
      <c r="O137" s="3">
        <f t="shared" si="14"/>
        <v>2849</v>
      </c>
    </row>
    <row r="138" spans="1:15" ht="78.75">
      <c r="A138" s="22" t="s">
        <v>67</v>
      </c>
      <c r="B138" s="23" t="s">
        <v>116</v>
      </c>
      <c r="C138" s="23" t="s">
        <v>16</v>
      </c>
      <c r="D138" s="23" t="s">
        <v>175</v>
      </c>
      <c r="E138" s="23" t="s">
        <v>22</v>
      </c>
      <c r="F138" s="23" t="s">
        <v>56</v>
      </c>
      <c r="G138" s="24" t="s">
        <v>118</v>
      </c>
      <c r="H138" s="19" t="s">
        <v>262</v>
      </c>
      <c r="I138" s="3"/>
      <c r="J138" s="3"/>
      <c r="K138" s="3"/>
      <c r="L138" s="3">
        <v>5005.12</v>
      </c>
      <c r="M138" s="3">
        <f t="shared" si="12"/>
        <v>5005.12</v>
      </c>
      <c r="N138" s="3">
        <v>0</v>
      </c>
      <c r="O138" s="3">
        <f t="shared" si="14"/>
        <v>5005.12</v>
      </c>
    </row>
    <row r="139" spans="1:15" ht="63">
      <c r="A139" s="22" t="s">
        <v>67</v>
      </c>
      <c r="B139" s="23" t="s">
        <v>116</v>
      </c>
      <c r="C139" s="23" t="s">
        <v>16</v>
      </c>
      <c r="D139" s="23" t="s">
        <v>175</v>
      </c>
      <c r="E139" s="23" t="s">
        <v>22</v>
      </c>
      <c r="F139" s="23" t="s">
        <v>58</v>
      </c>
      <c r="G139" s="24" t="s">
        <v>118</v>
      </c>
      <c r="H139" s="19" t="s">
        <v>177</v>
      </c>
      <c r="I139" s="3">
        <v>0</v>
      </c>
      <c r="J139" s="3">
        <v>7671</v>
      </c>
      <c r="K139" s="3">
        <v>7671</v>
      </c>
      <c r="L139" s="3">
        <v>0</v>
      </c>
      <c r="M139" s="3">
        <f t="shared" si="12"/>
        <v>7671</v>
      </c>
      <c r="N139" s="3">
        <v>0</v>
      </c>
      <c r="O139" s="3">
        <f t="shared" si="14"/>
        <v>7671</v>
      </c>
    </row>
    <row r="140" spans="1:15" ht="78.75">
      <c r="A140" s="22" t="s">
        <v>67</v>
      </c>
      <c r="B140" s="23" t="s">
        <v>116</v>
      </c>
      <c r="C140" s="23" t="s">
        <v>16</v>
      </c>
      <c r="D140" s="23" t="s">
        <v>175</v>
      </c>
      <c r="E140" s="23" t="s">
        <v>22</v>
      </c>
      <c r="F140" s="23" t="s">
        <v>128</v>
      </c>
      <c r="G140" s="24" t="s">
        <v>118</v>
      </c>
      <c r="H140" s="34" t="s">
        <v>253</v>
      </c>
      <c r="I140" s="3">
        <v>0</v>
      </c>
      <c r="J140" s="3">
        <v>3675</v>
      </c>
      <c r="K140" s="3">
        <f>J140</f>
        <v>3675</v>
      </c>
      <c r="L140" s="3">
        <v>0</v>
      </c>
      <c r="M140" s="3">
        <f t="shared" si="12"/>
        <v>3675</v>
      </c>
      <c r="N140" s="3">
        <v>0</v>
      </c>
      <c r="O140" s="3">
        <f t="shared" si="14"/>
        <v>3675</v>
      </c>
    </row>
    <row r="141" spans="1:15" ht="47.25">
      <c r="A141" s="22" t="s">
        <v>67</v>
      </c>
      <c r="B141" s="23" t="s">
        <v>116</v>
      </c>
      <c r="C141" s="23" t="s">
        <v>16</v>
      </c>
      <c r="D141" s="23" t="s">
        <v>175</v>
      </c>
      <c r="E141" s="23" t="s">
        <v>22</v>
      </c>
      <c r="F141" s="23" t="s">
        <v>178</v>
      </c>
      <c r="G141" s="24" t="s">
        <v>118</v>
      </c>
      <c r="H141" s="19" t="s">
        <v>179</v>
      </c>
      <c r="I141" s="3">
        <v>0</v>
      </c>
      <c r="J141" s="3">
        <f>342.15+207.76</f>
        <v>549.91</v>
      </c>
      <c r="K141" s="3">
        <f>J141</f>
        <v>549.91</v>
      </c>
      <c r="L141" s="3">
        <f>4477.91+99+356.819+1205.699+48</f>
        <v>6187.428</v>
      </c>
      <c r="M141" s="3">
        <f t="shared" si="12"/>
        <v>6737.338</v>
      </c>
      <c r="N141" s="3">
        <f>367.68+48.9+209.89+300+809.99+80+130+330.03+115.64</f>
        <v>2392.1299999999997</v>
      </c>
      <c r="O141" s="3">
        <f t="shared" si="14"/>
        <v>9129.467999999999</v>
      </c>
    </row>
    <row r="142" spans="1:66" s="21" customFormat="1" ht="36" customHeight="1">
      <c r="A142" s="22" t="s">
        <v>99</v>
      </c>
      <c r="B142" s="23" t="s">
        <v>116</v>
      </c>
      <c r="C142" s="23" t="s">
        <v>180</v>
      </c>
      <c r="D142" s="23" t="s">
        <v>181</v>
      </c>
      <c r="E142" s="23" t="s">
        <v>220</v>
      </c>
      <c r="F142" s="23" t="s">
        <v>5</v>
      </c>
      <c r="G142" s="24" t="s">
        <v>114</v>
      </c>
      <c r="H142" s="25" t="s">
        <v>245</v>
      </c>
      <c r="I142" s="3">
        <v>207.7</v>
      </c>
      <c r="J142" s="3">
        <v>218.4</v>
      </c>
      <c r="K142" s="3">
        <v>426.1</v>
      </c>
      <c r="L142" s="3">
        <f>L143</f>
        <v>1183.55</v>
      </c>
      <c r="M142" s="3">
        <f t="shared" si="12"/>
        <v>1609.65</v>
      </c>
      <c r="N142" s="3">
        <f>N143</f>
        <v>2377.33</v>
      </c>
      <c r="O142" s="3">
        <f t="shared" si="14"/>
        <v>3986.98</v>
      </c>
      <c r="P142" s="20"/>
      <c r="Q142" s="20"/>
      <c r="R142" s="20"/>
      <c r="S142" s="20"/>
      <c r="T142" s="20"/>
      <c r="U142" s="20"/>
      <c r="V142" s="20"/>
      <c r="W142" s="20"/>
      <c r="X142" s="20"/>
      <c r="Y142" s="20"/>
      <c r="Z142" s="20"/>
      <c r="AA142" s="20"/>
      <c r="AB142" s="20"/>
      <c r="AC142" s="20"/>
      <c r="AD142" s="20"/>
      <c r="AE142" s="20"/>
      <c r="AF142" s="20"/>
      <c r="AG142" s="20"/>
      <c r="AH142" s="20"/>
      <c r="AI142" s="20"/>
      <c r="AJ142" s="20"/>
      <c r="AK142" s="20"/>
      <c r="AL142" s="20"/>
      <c r="AM142" s="20"/>
      <c r="AN142" s="20"/>
      <c r="AO142" s="20"/>
      <c r="AP142" s="20"/>
      <c r="AQ142" s="20"/>
      <c r="AR142" s="20"/>
      <c r="AS142" s="20"/>
      <c r="AT142" s="20"/>
      <c r="AU142" s="20"/>
      <c r="AV142" s="20"/>
      <c r="AW142" s="20"/>
      <c r="AX142" s="20"/>
      <c r="AY142" s="20"/>
      <c r="AZ142" s="20"/>
      <c r="BA142" s="20"/>
      <c r="BB142" s="20"/>
      <c r="BC142" s="20"/>
      <c r="BD142" s="20"/>
      <c r="BE142" s="20"/>
      <c r="BF142" s="20"/>
      <c r="BG142" s="20"/>
      <c r="BH142" s="20"/>
      <c r="BI142" s="20"/>
      <c r="BJ142" s="20"/>
      <c r="BK142" s="20"/>
      <c r="BL142" s="20"/>
      <c r="BM142" s="20"/>
      <c r="BN142" s="20"/>
    </row>
    <row r="143" spans="1:66" s="21" customFormat="1" ht="36" customHeight="1">
      <c r="A143" s="22" t="s">
        <v>99</v>
      </c>
      <c r="B143" s="23" t="s">
        <v>203</v>
      </c>
      <c r="C143" s="23" t="s">
        <v>180</v>
      </c>
      <c r="D143" s="23" t="s">
        <v>181</v>
      </c>
      <c r="E143" s="23" t="s">
        <v>22</v>
      </c>
      <c r="F143" s="23" t="s">
        <v>56</v>
      </c>
      <c r="G143" s="24" t="s">
        <v>114</v>
      </c>
      <c r="H143" s="19" t="s">
        <v>182</v>
      </c>
      <c r="I143" s="3">
        <v>207.7</v>
      </c>
      <c r="J143" s="3">
        <f>J144+J146</f>
        <v>218.39999999999998</v>
      </c>
      <c r="K143" s="3">
        <f>I143+J143</f>
        <v>426.09999999999997</v>
      </c>
      <c r="L143" s="3">
        <f>SUM(L144:L146)</f>
        <v>1183.55</v>
      </c>
      <c r="M143" s="3">
        <f t="shared" si="12"/>
        <v>1609.6499999999999</v>
      </c>
      <c r="N143" s="3">
        <f>SUM(N144:N146)</f>
        <v>2377.33</v>
      </c>
      <c r="O143" s="3">
        <f t="shared" si="14"/>
        <v>3986.9799999999996</v>
      </c>
      <c r="P143" s="20"/>
      <c r="Q143" s="20"/>
      <c r="R143" s="20"/>
      <c r="S143" s="20"/>
      <c r="T143" s="20"/>
      <c r="U143" s="20"/>
      <c r="V143" s="20"/>
      <c r="W143" s="20"/>
      <c r="X143" s="20"/>
      <c r="Y143" s="20"/>
      <c r="Z143" s="20"/>
      <c r="AA143" s="20"/>
      <c r="AB143" s="20"/>
      <c r="AC143" s="20"/>
      <c r="AD143" s="20"/>
      <c r="AE143" s="20"/>
      <c r="AF143" s="20"/>
      <c r="AG143" s="20"/>
      <c r="AH143" s="20"/>
      <c r="AI143" s="20"/>
      <c r="AJ143" s="20"/>
      <c r="AK143" s="20"/>
      <c r="AL143" s="20"/>
      <c r="AM143" s="20"/>
      <c r="AN143" s="20"/>
      <c r="AO143" s="20"/>
      <c r="AP143" s="20"/>
      <c r="AQ143" s="20"/>
      <c r="AR143" s="20"/>
      <c r="AS143" s="20"/>
      <c r="AT143" s="20"/>
      <c r="AU143" s="20"/>
      <c r="AV143" s="20"/>
      <c r="AW143" s="20"/>
      <c r="AX143" s="20"/>
      <c r="AY143" s="20"/>
      <c r="AZ143" s="20"/>
      <c r="BA143" s="20"/>
      <c r="BB143" s="20"/>
      <c r="BC143" s="20"/>
      <c r="BD143" s="20"/>
      <c r="BE143" s="20"/>
      <c r="BF143" s="20"/>
      <c r="BG143" s="20"/>
      <c r="BH143" s="20"/>
      <c r="BI143" s="20"/>
      <c r="BJ143" s="20"/>
      <c r="BK143" s="20"/>
      <c r="BL143" s="20"/>
      <c r="BM143" s="20"/>
      <c r="BN143" s="20"/>
    </row>
    <row r="144" spans="1:15" ht="27.75" customHeight="1" outlineLevel="1">
      <c r="A144" s="22" t="s">
        <v>110</v>
      </c>
      <c r="B144" s="23" t="s">
        <v>116</v>
      </c>
      <c r="C144" s="23" t="s">
        <v>180</v>
      </c>
      <c r="D144" s="23" t="s">
        <v>181</v>
      </c>
      <c r="E144" s="23" t="s">
        <v>22</v>
      </c>
      <c r="F144" s="23" t="s">
        <v>56</v>
      </c>
      <c r="G144" s="24" t="s">
        <v>114</v>
      </c>
      <c r="H144" s="25" t="s">
        <v>276</v>
      </c>
      <c r="I144" s="3">
        <v>207.7</v>
      </c>
      <c r="J144" s="3">
        <v>39.3</v>
      </c>
      <c r="K144" s="3">
        <v>247</v>
      </c>
      <c r="L144" s="3">
        <v>-247</v>
      </c>
      <c r="M144" s="3">
        <f t="shared" si="12"/>
        <v>0</v>
      </c>
      <c r="N144" s="3"/>
      <c r="O144" s="3">
        <f t="shared" si="14"/>
        <v>0</v>
      </c>
    </row>
    <row r="145" spans="1:15" ht="34.5" customHeight="1">
      <c r="A145" s="22" t="s">
        <v>263</v>
      </c>
      <c r="B145" s="23" t="s">
        <v>116</v>
      </c>
      <c r="C145" s="23" t="s">
        <v>180</v>
      </c>
      <c r="D145" s="23" t="s">
        <v>181</v>
      </c>
      <c r="E145" s="23" t="s">
        <v>22</v>
      </c>
      <c r="F145" s="23" t="s">
        <v>56</v>
      </c>
      <c r="G145" s="24" t="s">
        <v>114</v>
      </c>
      <c r="H145" s="25" t="s">
        <v>264</v>
      </c>
      <c r="I145" s="3"/>
      <c r="J145" s="3"/>
      <c r="K145" s="3"/>
      <c r="L145" s="3">
        <v>714.13</v>
      </c>
      <c r="M145" s="3">
        <f t="shared" si="12"/>
        <v>714.13</v>
      </c>
      <c r="N145" s="3">
        <f>33+25.5-15+770.75</f>
        <v>814.25</v>
      </c>
      <c r="O145" s="3">
        <f t="shared" si="14"/>
        <v>1528.38</v>
      </c>
    </row>
    <row r="146" spans="1:15" ht="31.5">
      <c r="A146" s="22" t="s">
        <v>71</v>
      </c>
      <c r="B146" s="23" t="s">
        <v>116</v>
      </c>
      <c r="C146" s="23" t="s">
        <v>180</v>
      </c>
      <c r="D146" s="23" t="s">
        <v>181</v>
      </c>
      <c r="E146" s="23" t="s">
        <v>22</v>
      </c>
      <c r="F146" s="23" t="s">
        <v>56</v>
      </c>
      <c r="G146" s="24" t="s">
        <v>114</v>
      </c>
      <c r="H146" s="25" t="s">
        <v>201</v>
      </c>
      <c r="I146" s="3">
        <v>0</v>
      </c>
      <c r="J146" s="3">
        <v>179.1</v>
      </c>
      <c r="K146" s="3">
        <v>179.1</v>
      </c>
      <c r="L146" s="3">
        <v>716.42</v>
      </c>
      <c r="M146" s="3">
        <f t="shared" si="12"/>
        <v>895.52</v>
      </c>
      <c r="N146" s="3">
        <v>1563.08</v>
      </c>
      <c r="O146" s="3">
        <f t="shared" si="14"/>
        <v>2458.6</v>
      </c>
    </row>
    <row r="147" spans="1:66" s="21" customFormat="1" ht="54" customHeight="1">
      <c r="A147" s="22" t="s">
        <v>99</v>
      </c>
      <c r="B147" s="23" t="s">
        <v>116</v>
      </c>
      <c r="C147" s="23" t="s">
        <v>183</v>
      </c>
      <c r="D147" s="23" t="s">
        <v>181</v>
      </c>
      <c r="E147" s="23" t="s">
        <v>220</v>
      </c>
      <c r="F147" s="23" t="s">
        <v>5</v>
      </c>
      <c r="G147" s="24" t="s">
        <v>118</v>
      </c>
      <c r="H147" s="25" t="s">
        <v>244</v>
      </c>
      <c r="I147" s="3">
        <v>-9024.96</v>
      </c>
      <c r="J147" s="3">
        <v>0</v>
      </c>
      <c r="K147" s="3">
        <v>-9024.96</v>
      </c>
      <c r="L147" s="3">
        <f>L148</f>
        <v>1753.04</v>
      </c>
      <c r="M147" s="3">
        <f t="shared" si="12"/>
        <v>-7271.919999999999</v>
      </c>
      <c r="N147" s="3">
        <f>N148</f>
        <v>0</v>
      </c>
      <c r="O147" s="3">
        <f t="shared" si="14"/>
        <v>-7271.919999999999</v>
      </c>
      <c r="P147" s="20"/>
      <c r="Q147" s="20"/>
      <c r="R147" s="20"/>
      <c r="S147" s="20"/>
      <c r="T147" s="20"/>
      <c r="U147" s="20"/>
      <c r="V147" s="20"/>
      <c r="W147" s="20"/>
      <c r="X147" s="20"/>
      <c r="Y147" s="20"/>
      <c r="Z147" s="20"/>
      <c r="AA147" s="20"/>
      <c r="AB147" s="20"/>
      <c r="AC147" s="20"/>
      <c r="AD147" s="20"/>
      <c r="AE147" s="20"/>
      <c r="AF147" s="20"/>
      <c r="AG147" s="20"/>
      <c r="AH147" s="20"/>
      <c r="AI147" s="20"/>
      <c r="AJ147" s="20"/>
      <c r="AK147" s="20"/>
      <c r="AL147" s="20"/>
      <c r="AM147" s="20"/>
      <c r="AN147" s="20"/>
      <c r="AO147" s="20"/>
      <c r="AP147" s="20"/>
      <c r="AQ147" s="20"/>
      <c r="AR147" s="20"/>
      <c r="AS147" s="20"/>
      <c r="AT147" s="20"/>
      <c r="AU147" s="20"/>
      <c r="AV147" s="20"/>
      <c r="AW147" s="20"/>
      <c r="AX147" s="20"/>
      <c r="AY147" s="20"/>
      <c r="AZ147" s="20"/>
      <c r="BA147" s="20"/>
      <c r="BB147" s="20"/>
      <c r="BC147" s="20"/>
      <c r="BD147" s="20"/>
      <c r="BE147" s="20"/>
      <c r="BF147" s="20"/>
      <c r="BG147" s="20"/>
      <c r="BH147" s="20"/>
      <c r="BI147" s="20"/>
      <c r="BJ147" s="20"/>
      <c r="BK147" s="20"/>
      <c r="BL147" s="20"/>
      <c r="BM147" s="20"/>
      <c r="BN147" s="20"/>
    </row>
    <row r="148" spans="1:15" ht="63">
      <c r="A148" s="22" t="s">
        <v>67</v>
      </c>
      <c r="B148" s="23" t="s">
        <v>116</v>
      </c>
      <c r="C148" s="23" t="s">
        <v>183</v>
      </c>
      <c r="D148" s="23" t="s">
        <v>181</v>
      </c>
      <c r="E148" s="23" t="s">
        <v>22</v>
      </c>
      <c r="F148" s="23" t="s">
        <v>5</v>
      </c>
      <c r="G148" s="24" t="s">
        <v>118</v>
      </c>
      <c r="H148" s="19" t="s">
        <v>184</v>
      </c>
      <c r="I148" s="3">
        <v>-9024.96</v>
      </c>
      <c r="J148" s="3">
        <v>0</v>
      </c>
      <c r="K148" s="3">
        <v>-9024.96</v>
      </c>
      <c r="L148" s="3">
        <f>1753.04</f>
        <v>1753.04</v>
      </c>
      <c r="M148" s="3">
        <f t="shared" si="12"/>
        <v>-7271.919999999999</v>
      </c>
      <c r="N148" s="3">
        <v>0</v>
      </c>
      <c r="O148" s="3">
        <f t="shared" si="14"/>
        <v>-7271.919999999999</v>
      </c>
    </row>
    <row r="149" spans="1:66" s="43" customFormat="1" ht="23.25" customHeight="1">
      <c r="A149" s="61" t="s">
        <v>192</v>
      </c>
      <c r="B149" s="61"/>
      <c r="C149" s="61"/>
      <c r="D149" s="61"/>
      <c r="E149" s="61"/>
      <c r="F149" s="61"/>
      <c r="G149" s="61"/>
      <c r="H149" s="61"/>
      <c r="I149" s="3">
        <f>I84+I9+I147</f>
        <v>2547767.3899999997</v>
      </c>
      <c r="J149" s="3">
        <f>J84+J9+J147</f>
        <v>35434.25</v>
      </c>
      <c r="K149" s="3">
        <f>K84+K9</f>
        <v>2583201.64</v>
      </c>
      <c r="L149" s="3">
        <f>L84+L9</f>
        <v>59923.948000000004</v>
      </c>
      <c r="M149" s="3">
        <f>M84+M9</f>
        <v>2643125.588</v>
      </c>
      <c r="N149" s="3">
        <f>N84+N9</f>
        <v>66569.9</v>
      </c>
      <c r="O149" s="3">
        <f>O84+O9</f>
        <v>2709695.488</v>
      </c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</row>
    <row r="150" spans="1:66" s="43" customFormat="1" ht="23.25" customHeight="1">
      <c r="A150" s="61" t="s">
        <v>193</v>
      </c>
      <c r="B150" s="61"/>
      <c r="C150" s="61"/>
      <c r="D150" s="61"/>
      <c r="E150" s="61"/>
      <c r="F150" s="61"/>
      <c r="G150" s="61"/>
      <c r="H150" s="61"/>
      <c r="I150" s="3">
        <f aca="true" t="shared" si="15" ref="I150:O150">I9+I142</f>
        <v>929820.8499999999</v>
      </c>
      <c r="J150" s="3">
        <f t="shared" si="15"/>
        <v>23223.7</v>
      </c>
      <c r="K150" s="3">
        <f t="shared" si="15"/>
        <v>953044.5499999999</v>
      </c>
      <c r="L150" s="3">
        <f t="shared" si="15"/>
        <v>37622.37</v>
      </c>
      <c r="M150" s="3">
        <f t="shared" si="15"/>
        <v>990666.9199999999</v>
      </c>
      <c r="N150" s="3">
        <f t="shared" si="15"/>
        <v>30296.370000000003</v>
      </c>
      <c r="O150" s="3">
        <f t="shared" si="15"/>
        <v>1020963.2899999999</v>
      </c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</row>
    <row r="151" spans="1:66" s="43" customFormat="1" ht="23.25" customHeight="1">
      <c r="A151" s="60" t="s">
        <v>194</v>
      </c>
      <c r="B151" s="60"/>
      <c r="C151" s="60"/>
      <c r="D151" s="60"/>
      <c r="E151" s="60"/>
      <c r="F151" s="60"/>
      <c r="G151" s="60"/>
      <c r="H151" s="60"/>
      <c r="I151" s="3">
        <f aca="true" t="shared" si="16" ref="I151:N151">I150-I142-I45</f>
        <v>816243.5199999999</v>
      </c>
      <c r="J151" s="3">
        <f t="shared" si="16"/>
        <v>23000</v>
      </c>
      <c r="K151" s="44">
        <f t="shared" si="16"/>
        <v>839243.52</v>
      </c>
      <c r="L151" s="44">
        <f t="shared" si="16"/>
        <v>23776</v>
      </c>
      <c r="M151" s="44">
        <f t="shared" si="16"/>
        <v>863019.5199999999</v>
      </c>
      <c r="N151" s="44">
        <f t="shared" si="16"/>
        <v>25780</v>
      </c>
      <c r="O151" s="44" t="s">
        <v>274</v>
      </c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</row>
    <row r="152" spans="1:13" ht="15.75">
      <c r="A152" s="29"/>
      <c r="B152" s="29"/>
      <c r="C152" s="29"/>
      <c r="D152" s="29"/>
      <c r="E152" s="29"/>
      <c r="F152" s="29"/>
      <c r="G152" s="29"/>
      <c r="H152" s="30"/>
      <c r="I152" s="31"/>
      <c r="J152" s="31"/>
      <c r="K152" s="31"/>
      <c r="L152" s="31"/>
      <c r="M152" s="31"/>
    </row>
    <row r="153" spans="2:15" ht="15.75">
      <c r="B153" s="33"/>
      <c r="C153" s="33"/>
      <c r="D153" s="33"/>
      <c r="E153" s="33"/>
      <c r="F153" s="33"/>
      <c r="G153" s="33"/>
      <c r="O153" s="41"/>
    </row>
    <row r="155" ht="15.75">
      <c r="O155" s="38" t="s">
        <v>277</v>
      </c>
    </row>
    <row r="156" spans="1:7" ht="15.75">
      <c r="A156" s="32"/>
      <c r="B156" s="33"/>
      <c r="C156" s="33"/>
      <c r="D156" s="33"/>
      <c r="E156" s="33"/>
      <c r="F156" s="33"/>
      <c r="G156" s="33"/>
    </row>
    <row r="157" spans="1:7" ht="15.75">
      <c r="A157" s="32"/>
      <c r="B157" s="33"/>
      <c r="C157" s="33"/>
      <c r="D157" s="33"/>
      <c r="E157" s="33"/>
      <c r="F157" s="33"/>
      <c r="G157" s="33"/>
    </row>
    <row r="158" spans="1:7" ht="15.75">
      <c r="A158" s="32"/>
      <c r="B158" s="33"/>
      <c r="C158" s="33"/>
      <c r="D158" s="33"/>
      <c r="E158" s="33"/>
      <c r="F158" s="33"/>
      <c r="G158" s="33"/>
    </row>
    <row r="159" spans="1:7" ht="15.75">
      <c r="A159" s="32"/>
      <c r="B159" s="33"/>
      <c r="C159" s="33"/>
      <c r="D159" s="33"/>
      <c r="E159" s="33"/>
      <c r="F159" s="33"/>
      <c r="G159" s="33"/>
    </row>
    <row r="160" spans="1:8" ht="15.75">
      <c r="A160" s="58" t="s">
        <v>275</v>
      </c>
      <c r="B160" s="58"/>
      <c r="C160" s="58"/>
      <c r="D160" s="58"/>
      <c r="E160" s="58"/>
      <c r="F160" s="58"/>
      <c r="G160" s="58"/>
      <c r="H160" s="58"/>
    </row>
    <row r="161" spans="1:8" ht="15.75">
      <c r="A161" s="59" t="s">
        <v>225</v>
      </c>
      <c r="B161" s="59"/>
      <c r="C161" s="59"/>
      <c r="D161" s="59"/>
      <c r="E161" s="59"/>
      <c r="F161" s="59"/>
      <c r="G161" s="59"/>
      <c r="H161" s="59"/>
    </row>
    <row r="162" spans="1:7" ht="15.75">
      <c r="A162" s="32"/>
      <c r="B162" s="33"/>
      <c r="C162" s="33"/>
      <c r="D162" s="33"/>
      <c r="E162" s="33"/>
      <c r="F162" s="33"/>
      <c r="G162" s="33"/>
    </row>
    <row r="163" spans="1:8" ht="15.75">
      <c r="A163" s="58"/>
      <c r="B163" s="58"/>
      <c r="C163" s="58"/>
      <c r="D163" s="58"/>
      <c r="E163" s="58"/>
      <c r="F163" s="58"/>
      <c r="G163" s="58"/>
      <c r="H163" s="58"/>
    </row>
    <row r="164" spans="1:8" ht="15.75">
      <c r="A164" s="59"/>
      <c r="B164" s="59"/>
      <c r="C164" s="59"/>
      <c r="D164" s="59"/>
      <c r="E164" s="59"/>
      <c r="F164" s="59"/>
      <c r="G164" s="59"/>
      <c r="H164" s="59"/>
    </row>
    <row r="165" spans="1:7" ht="15.75">
      <c r="A165" s="32"/>
      <c r="B165" s="33"/>
      <c r="C165" s="33"/>
      <c r="D165" s="33"/>
      <c r="E165" s="33"/>
      <c r="F165" s="33"/>
      <c r="G165" s="33"/>
    </row>
    <row r="166" spans="1:7" ht="15.75">
      <c r="A166" s="32"/>
      <c r="B166" s="33"/>
      <c r="C166" s="33"/>
      <c r="D166" s="33"/>
      <c r="E166" s="33"/>
      <c r="F166" s="33"/>
      <c r="G166" s="33"/>
    </row>
    <row r="167" spans="1:7" ht="15.75">
      <c r="A167" s="32"/>
      <c r="B167" s="33"/>
      <c r="C167" s="33"/>
      <c r="D167" s="33"/>
      <c r="E167" s="33"/>
      <c r="F167" s="33"/>
      <c r="G167" s="33"/>
    </row>
    <row r="168" spans="1:7" ht="15.75">
      <c r="A168" s="32"/>
      <c r="B168" s="33"/>
      <c r="C168" s="33"/>
      <c r="D168" s="33"/>
      <c r="E168" s="33"/>
      <c r="F168" s="33"/>
      <c r="G168" s="33"/>
    </row>
    <row r="169" spans="1:7" ht="15.75">
      <c r="A169" s="32"/>
      <c r="B169" s="33"/>
      <c r="C169" s="33"/>
      <c r="D169" s="33"/>
      <c r="E169" s="33"/>
      <c r="F169" s="33"/>
      <c r="G169" s="33"/>
    </row>
    <row r="170" spans="1:7" ht="15.75">
      <c r="A170" s="32"/>
      <c r="B170" s="33"/>
      <c r="C170" s="33"/>
      <c r="D170" s="33"/>
      <c r="E170" s="33"/>
      <c r="F170" s="33"/>
      <c r="G170" s="33"/>
    </row>
    <row r="171" spans="1:7" ht="15.75">
      <c r="A171" s="32"/>
      <c r="B171" s="33"/>
      <c r="C171" s="33"/>
      <c r="D171" s="33"/>
      <c r="E171" s="33"/>
      <c r="F171" s="33"/>
      <c r="G171" s="33"/>
    </row>
    <row r="172" spans="1:7" ht="15.75">
      <c r="A172" s="32"/>
      <c r="B172" s="33"/>
      <c r="C172" s="33"/>
      <c r="D172" s="33"/>
      <c r="E172" s="33"/>
      <c r="F172" s="33"/>
      <c r="G172" s="33"/>
    </row>
    <row r="173" spans="1:7" ht="15.75">
      <c r="A173" s="32"/>
      <c r="B173" s="33"/>
      <c r="C173" s="33"/>
      <c r="D173" s="33"/>
      <c r="E173" s="33"/>
      <c r="F173" s="33"/>
      <c r="G173" s="33"/>
    </row>
    <row r="174" spans="1:7" ht="15.75">
      <c r="A174" s="32"/>
      <c r="B174" s="33"/>
      <c r="C174" s="33"/>
      <c r="D174" s="33"/>
      <c r="E174" s="33"/>
      <c r="F174" s="33"/>
      <c r="G174" s="33"/>
    </row>
    <row r="175" spans="1:7" ht="15.75">
      <c r="A175" s="32"/>
      <c r="B175" s="33"/>
      <c r="C175" s="33"/>
      <c r="D175" s="33"/>
      <c r="E175" s="33"/>
      <c r="F175" s="33"/>
      <c r="G175" s="33"/>
    </row>
    <row r="176" spans="1:7" ht="15.75">
      <c r="A176" s="32"/>
      <c r="B176" s="33"/>
      <c r="C176" s="33"/>
      <c r="D176" s="33"/>
      <c r="E176" s="33"/>
      <c r="F176" s="33"/>
      <c r="G176" s="33"/>
    </row>
    <row r="177" spans="1:7" ht="15.75">
      <c r="A177" s="32"/>
      <c r="B177" s="33"/>
      <c r="C177" s="33"/>
      <c r="D177" s="33"/>
      <c r="E177" s="33"/>
      <c r="F177" s="33"/>
      <c r="G177" s="33"/>
    </row>
    <row r="178" spans="1:7" ht="15.75">
      <c r="A178" s="32"/>
      <c r="B178" s="33"/>
      <c r="C178" s="33"/>
      <c r="D178" s="33"/>
      <c r="E178" s="33"/>
      <c r="F178" s="33"/>
      <c r="G178" s="33"/>
    </row>
    <row r="179" spans="1:7" ht="15.75">
      <c r="A179" s="32"/>
      <c r="B179" s="33"/>
      <c r="C179" s="33"/>
      <c r="D179" s="33"/>
      <c r="E179" s="33"/>
      <c r="F179" s="33"/>
      <c r="G179" s="33"/>
    </row>
    <row r="180" spans="1:7" ht="15.75">
      <c r="A180" s="32"/>
      <c r="B180" s="33"/>
      <c r="C180" s="33"/>
      <c r="D180" s="33"/>
      <c r="E180" s="33"/>
      <c r="F180" s="33"/>
      <c r="G180" s="33"/>
    </row>
    <row r="181" spans="1:7" ht="15.75">
      <c r="A181" s="32"/>
      <c r="B181" s="33"/>
      <c r="C181" s="33"/>
      <c r="D181" s="33"/>
      <c r="E181" s="33"/>
      <c r="F181" s="33"/>
      <c r="G181" s="33"/>
    </row>
    <row r="182" spans="1:7" ht="15.75">
      <c r="A182" s="32"/>
      <c r="B182" s="33"/>
      <c r="C182" s="33"/>
      <c r="D182" s="33"/>
      <c r="E182" s="33"/>
      <c r="F182" s="33"/>
      <c r="G182" s="33"/>
    </row>
    <row r="183" spans="1:7" ht="15.75">
      <c r="A183" s="32"/>
      <c r="B183" s="33"/>
      <c r="C183" s="33"/>
      <c r="D183" s="33"/>
      <c r="E183" s="33"/>
      <c r="F183" s="33"/>
      <c r="G183" s="33"/>
    </row>
    <row r="184" spans="1:7" ht="15.75">
      <c r="A184" s="32"/>
      <c r="B184" s="33"/>
      <c r="C184" s="33"/>
      <c r="D184" s="33"/>
      <c r="E184" s="33"/>
      <c r="F184" s="33"/>
      <c r="G184" s="33"/>
    </row>
    <row r="185" spans="1:7" ht="15.75">
      <c r="A185" s="32"/>
      <c r="B185" s="33"/>
      <c r="C185" s="33"/>
      <c r="D185" s="33"/>
      <c r="E185" s="33"/>
      <c r="F185" s="33"/>
      <c r="G185" s="33"/>
    </row>
    <row r="186" spans="1:7" ht="15.75">
      <c r="A186" s="32"/>
      <c r="B186" s="33"/>
      <c r="C186" s="33"/>
      <c r="D186" s="33"/>
      <c r="E186" s="33"/>
      <c r="F186" s="33"/>
      <c r="G186" s="33"/>
    </row>
    <row r="187" spans="1:7" ht="15.75">
      <c r="A187" s="32"/>
      <c r="B187" s="33"/>
      <c r="C187" s="33"/>
      <c r="D187" s="33"/>
      <c r="E187" s="33"/>
      <c r="F187" s="33"/>
      <c r="G187" s="33"/>
    </row>
    <row r="188" spans="1:7" ht="15.75">
      <c r="A188" s="32"/>
      <c r="B188" s="33"/>
      <c r="C188" s="33"/>
      <c r="D188" s="33"/>
      <c r="E188" s="33"/>
      <c r="F188" s="33"/>
      <c r="G188" s="33"/>
    </row>
    <row r="189" spans="1:7" ht="15.75">
      <c r="A189" s="32"/>
      <c r="B189" s="33"/>
      <c r="C189" s="33"/>
      <c r="D189" s="33"/>
      <c r="E189" s="33"/>
      <c r="F189" s="33"/>
      <c r="G189" s="33"/>
    </row>
    <row r="190" spans="1:7" ht="15.75">
      <c r="A190" s="32"/>
      <c r="B190" s="33"/>
      <c r="C190" s="33"/>
      <c r="D190" s="33"/>
      <c r="E190" s="33"/>
      <c r="F190" s="33"/>
      <c r="G190" s="33"/>
    </row>
    <row r="191" spans="1:7" ht="15.75">
      <c r="A191" s="32"/>
      <c r="B191" s="33"/>
      <c r="C191" s="33"/>
      <c r="D191" s="33"/>
      <c r="E191" s="33"/>
      <c r="F191" s="33"/>
      <c r="G191" s="33"/>
    </row>
    <row r="194" spans="1:7" ht="15.75">
      <c r="A194" s="32"/>
      <c r="B194" s="33"/>
      <c r="C194" s="33"/>
      <c r="D194" s="33"/>
      <c r="E194" s="33"/>
      <c r="F194" s="33"/>
      <c r="G194" s="33"/>
    </row>
    <row r="197" spans="1:7" ht="15.75">
      <c r="A197" s="32"/>
      <c r="B197" s="33"/>
      <c r="C197" s="33"/>
      <c r="D197" s="33"/>
      <c r="E197" s="33"/>
      <c r="F197" s="33"/>
      <c r="G197" s="33"/>
    </row>
    <row r="198" spans="1:7" ht="15.75">
      <c r="A198" s="32"/>
      <c r="B198" s="33"/>
      <c r="C198" s="33"/>
      <c r="D198" s="33"/>
      <c r="E198" s="33"/>
      <c r="F198" s="33"/>
      <c r="G198" s="33"/>
    </row>
    <row r="199" spans="1:7" ht="15.75">
      <c r="A199" s="32"/>
      <c r="B199" s="33"/>
      <c r="C199" s="33"/>
      <c r="D199" s="33"/>
      <c r="E199" s="33"/>
      <c r="F199" s="33"/>
      <c r="G199" s="33"/>
    </row>
    <row r="200" spans="1:7" ht="15.75">
      <c r="A200" s="32"/>
      <c r="B200" s="33"/>
      <c r="C200" s="33"/>
      <c r="D200" s="33"/>
      <c r="E200" s="33"/>
      <c r="F200" s="33"/>
      <c r="G200" s="33"/>
    </row>
    <row r="201" spans="1:7" ht="15.75">
      <c r="A201" s="32"/>
      <c r="B201" s="33"/>
      <c r="C201" s="33"/>
      <c r="D201" s="33"/>
      <c r="E201" s="33"/>
      <c r="F201" s="33"/>
      <c r="G201" s="33"/>
    </row>
    <row r="202" spans="1:7" ht="15.75">
      <c r="A202" s="32"/>
      <c r="B202" s="33"/>
      <c r="C202" s="33"/>
      <c r="D202" s="33"/>
      <c r="E202" s="33"/>
      <c r="F202" s="33"/>
      <c r="G202" s="33"/>
    </row>
    <row r="203" spans="1:7" ht="15.75">
      <c r="A203" s="32"/>
      <c r="B203" s="33"/>
      <c r="C203" s="33"/>
      <c r="D203" s="33"/>
      <c r="E203" s="33"/>
      <c r="F203" s="33"/>
      <c r="G203" s="33"/>
    </row>
    <row r="204" spans="1:7" ht="15.75">
      <c r="A204" s="32"/>
      <c r="B204" s="33"/>
      <c r="C204" s="33"/>
      <c r="D204" s="33"/>
      <c r="E204" s="33"/>
      <c r="F204" s="33"/>
      <c r="G204" s="33"/>
    </row>
    <row r="205" spans="1:7" ht="15.75">
      <c r="A205" s="32"/>
      <c r="B205" s="33"/>
      <c r="C205" s="33"/>
      <c r="D205" s="33"/>
      <c r="E205" s="33"/>
      <c r="F205" s="33"/>
      <c r="G205" s="33"/>
    </row>
    <row r="206" spans="1:7" ht="15.75">
      <c r="A206" s="32"/>
      <c r="B206" s="33"/>
      <c r="C206" s="33"/>
      <c r="D206" s="33"/>
      <c r="E206" s="33"/>
      <c r="F206" s="33"/>
      <c r="G206" s="33"/>
    </row>
    <row r="207" spans="1:7" ht="15.75">
      <c r="A207" s="32"/>
      <c r="B207" s="33"/>
      <c r="C207" s="33"/>
      <c r="D207" s="33"/>
      <c r="E207" s="33"/>
      <c r="F207" s="33"/>
      <c r="G207" s="33"/>
    </row>
    <row r="208" spans="1:7" ht="15.75">
      <c r="A208" s="32"/>
      <c r="B208" s="33"/>
      <c r="C208" s="33"/>
      <c r="D208" s="33"/>
      <c r="E208" s="33"/>
      <c r="F208" s="33"/>
      <c r="G208" s="33"/>
    </row>
    <row r="209" spans="1:7" ht="15.75">
      <c r="A209" s="32"/>
      <c r="B209" s="33"/>
      <c r="C209" s="33"/>
      <c r="D209" s="33"/>
      <c r="E209" s="33"/>
      <c r="F209" s="33"/>
      <c r="G209" s="33"/>
    </row>
    <row r="210" spans="1:7" ht="15.75">
      <c r="A210" s="32"/>
      <c r="B210" s="33"/>
      <c r="C210" s="33"/>
      <c r="D210" s="33"/>
      <c r="E210" s="33"/>
      <c r="F210" s="33"/>
      <c r="G210" s="33"/>
    </row>
    <row r="211" spans="1:7" ht="15.75">
      <c r="A211" s="32"/>
      <c r="B211" s="33"/>
      <c r="C211" s="33"/>
      <c r="D211" s="33"/>
      <c r="E211" s="33"/>
      <c r="F211" s="33"/>
      <c r="G211" s="33"/>
    </row>
    <row r="212" spans="1:7" ht="15.75">
      <c r="A212" s="32"/>
      <c r="B212" s="33"/>
      <c r="C212" s="33"/>
      <c r="D212" s="33"/>
      <c r="E212" s="33"/>
      <c r="F212" s="33"/>
      <c r="G212" s="33"/>
    </row>
    <row r="213" spans="1:7" ht="15.75">
      <c r="A213" s="32"/>
      <c r="B213" s="33"/>
      <c r="C213" s="33"/>
      <c r="D213" s="33"/>
      <c r="E213" s="33"/>
      <c r="F213" s="33"/>
      <c r="G213" s="33"/>
    </row>
    <row r="214" spans="1:7" ht="15.75">
      <c r="A214" s="32"/>
      <c r="B214" s="33"/>
      <c r="C214" s="33"/>
      <c r="D214" s="33"/>
      <c r="E214" s="33"/>
      <c r="F214" s="33"/>
      <c r="G214" s="33"/>
    </row>
    <row r="215" spans="1:7" ht="15.75">
      <c r="A215" s="32"/>
      <c r="B215" s="33"/>
      <c r="C215" s="33"/>
      <c r="D215" s="33"/>
      <c r="E215" s="33"/>
      <c r="F215" s="33"/>
      <c r="G215" s="33"/>
    </row>
    <row r="216" spans="1:7" ht="15.75">
      <c r="A216" s="32"/>
      <c r="B216" s="33"/>
      <c r="C216" s="33"/>
      <c r="D216" s="33"/>
      <c r="E216" s="33"/>
      <c r="F216" s="33"/>
      <c r="G216" s="33"/>
    </row>
    <row r="217" spans="1:7" ht="15.75">
      <c r="A217" s="32"/>
      <c r="B217" s="33"/>
      <c r="C217" s="33"/>
      <c r="D217" s="33"/>
      <c r="E217" s="33"/>
      <c r="F217" s="33"/>
      <c r="G217" s="33"/>
    </row>
    <row r="218" spans="1:7" ht="15.75">
      <c r="A218" s="32"/>
      <c r="B218" s="33"/>
      <c r="C218" s="33"/>
      <c r="D218" s="33"/>
      <c r="E218" s="33"/>
      <c r="F218" s="33"/>
      <c r="G218" s="33"/>
    </row>
    <row r="219" spans="1:7" ht="15.75">
      <c r="A219" s="32"/>
      <c r="B219" s="33"/>
      <c r="C219" s="33"/>
      <c r="D219" s="33"/>
      <c r="E219" s="33"/>
      <c r="F219" s="33"/>
      <c r="G219" s="33"/>
    </row>
    <row r="220" spans="1:7" ht="15.75">
      <c r="A220" s="32"/>
      <c r="B220" s="33"/>
      <c r="C220" s="33"/>
      <c r="D220" s="33"/>
      <c r="E220" s="33"/>
      <c r="F220" s="33"/>
      <c r="G220" s="33"/>
    </row>
    <row r="221" spans="1:7" ht="15.75">
      <c r="A221" s="32"/>
      <c r="B221" s="33"/>
      <c r="C221" s="33"/>
      <c r="D221" s="33"/>
      <c r="E221" s="33"/>
      <c r="F221" s="33"/>
      <c r="G221" s="33"/>
    </row>
    <row r="222" spans="1:7" ht="15.75">
      <c r="A222" s="32"/>
      <c r="B222" s="33"/>
      <c r="C222" s="33"/>
      <c r="D222" s="33"/>
      <c r="E222" s="33"/>
      <c r="F222" s="33"/>
      <c r="G222" s="33"/>
    </row>
    <row r="223" spans="1:7" ht="15.75">
      <c r="A223" s="32"/>
      <c r="B223" s="33"/>
      <c r="C223" s="33"/>
      <c r="D223" s="33"/>
      <c r="E223" s="33"/>
      <c r="F223" s="33"/>
      <c r="G223" s="33"/>
    </row>
    <row r="224" spans="1:7" ht="15.75">
      <c r="A224" s="32"/>
      <c r="B224" s="33"/>
      <c r="C224" s="33"/>
      <c r="D224" s="33"/>
      <c r="E224" s="33"/>
      <c r="F224" s="33"/>
      <c r="G224" s="33"/>
    </row>
    <row r="225" spans="1:7" ht="15.75">
      <c r="A225" s="32"/>
      <c r="B225" s="33"/>
      <c r="C225" s="33"/>
      <c r="D225" s="33"/>
      <c r="E225" s="33"/>
      <c r="F225" s="33"/>
      <c r="G225" s="33"/>
    </row>
    <row r="226" spans="1:7" ht="15.75">
      <c r="A226" s="32"/>
      <c r="B226" s="33"/>
      <c r="C226" s="33"/>
      <c r="D226" s="33"/>
      <c r="E226" s="33"/>
      <c r="F226" s="33"/>
      <c r="G226" s="33"/>
    </row>
    <row r="227" spans="1:7" ht="15.75">
      <c r="A227" s="32"/>
      <c r="B227" s="33"/>
      <c r="C227" s="33"/>
      <c r="D227" s="33"/>
      <c r="E227" s="33"/>
      <c r="F227" s="33"/>
      <c r="G227" s="33"/>
    </row>
    <row r="228" spans="1:7" ht="15.75">
      <c r="A228" s="32"/>
      <c r="B228" s="33"/>
      <c r="C228" s="33"/>
      <c r="D228" s="33"/>
      <c r="E228" s="33"/>
      <c r="F228" s="33"/>
      <c r="G228" s="33"/>
    </row>
    <row r="229" spans="1:7" ht="15.75">
      <c r="A229" s="32"/>
      <c r="B229" s="33"/>
      <c r="C229" s="33"/>
      <c r="D229" s="33"/>
      <c r="E229" s="33"/>
      <c r="F229" s="33"/>
      <c r="G229" s="33"/>
    </row>
    <row r="230" spans="1:7" ht="15.75">
      <c r="A230" s="32"/>
      <c r="B230" s="33"/>
      <c r="C230" s="33"/>
      <c r="D230" s="33"/>
      <c r="E230" s="33"/>
      <c r="F230" s="33"/>
      <c r="G230" s="33"/>
    </row>
    <row r="231" spans="1:7" ht="15.75">
      <c r="A231" s="32"/>
      <c r="B231" s="33"/>
      <c r="C231" s="33"/>
      <c r="D231" s="33"/>
      <c r="E231" s="33"/>
      <c r="F231" s="33"/>
      <c r="G231" s="33"/>
    </row>
    <row r="232" spans="1:7" ht="15.75">
      <c r="A232" s="32"/>
      <c r="B232" s="33"/>
      <c r="C232" s="33"/>
      <c r="D232" s="33"/>
      <c r="E232" s="33"/>
      <c r="F232" s="33"/>
      <c r="G232" s="33"/>
    </row>
    <row r="233" spans="1:7" ht="15.75">
      <c r="A233" s="32"/>
      <c r="B233" s="33"/>
      <c r="C233" s="33"/>
      <c r="D233" s="33"/>
      <c r="E233" s="33"/>
      <c r="F233" s="33"/>
      <c r="G233" s="33"/>
    </row>
    <row r="234" spans="1:7" ht="15.75">
      <c r="A234" s="32"/>
      <c r="B234" s="33"/>
      <c r="C234" s="33"/>
      <c r="D234" s="33"/>
      <c r="E234" s="33"/>
      <c r="F234" s="33"/>
      <c r="G234" s="33"/>
    </row>
    <row r="235" spans="1:7" ht="15.75">
      <c r="A235" s="32"/>
      <c r="B235" s="33"/>
      <c r="C235" s="33"/>
      <c r="D235" s="33"/>
      <c r="E235" s="33"/>
      <c r="F235" s="33"/>
      <c r="G235" s="33"/>
    </row>
    <row r="236" spans="1:7" ht="15.75">
      <c r="A236" s="32"/>
      <c r="B236" s="33"/>
      <c r="C236" s="33"/>
      <c r="D236" s="33"/>
      <c r="E236" s="33"/>
      <c r="F236" s="33"/>
      <c r="G236" s="33"/>
    </row>
    <row r="237" spans="1:7" ht="15.75">
      <c r="A237" s="32"/>
      <c r="B237" s="33"/>
      <c r="C237" s="33"/>
      <c r="D237" s="33"/>
      <c r="E237" s="33"/>
      <c r="F237" s="33"/>
      <c r="G237" s="33"/>
    </row>
    <row r="238" spans="1:7" ht="15.75">
      <c r="A238" s="32"/>
      <c r="B238" s="33"/>
      <c r="C238" s="33"/>
      <c r="D238" s="33"/>
      <c r="E238" s="33"/>
      <c r="F238" s="33"/>
      <c r="G238" s="33"/>
    </row>
    <row r="239" spans="1:7" ht="15.75">
      <c r="A239" s="32"/>
      <c r="B239" s="33"/>
      <c r="C239" s="33"/>
      <c r="D239" s="33"/>
      <c r="E239" s="33"/>
      <c r="F239" s="33"/>
      <c r="G239" s="33"/>
    </row>
    <row r="240" spans="1:7" ht="15.75">
      <c r="A240" s="32"/>
      <c r="B240" s="33"/>
      <c r="C240" s="33"/>
      <c r="D240" s="33"/>
      <c r="E240" s="33"/>
      <c r="F240" s="33"/>
      <c r="G240" s="33"/>
    </row>
    <row r="241" spans="1:7" ht="15.75">
      <c r="A241" s="32"/>
      <c r="B241" s="33"/>
      <c r="C241" s="33"/>
      <c r="D241" s="33"/>
      <c r="E241" s="33"/>
      <c r="F241" s="33"/>
      <c r="G241" s="33"/>
    </row>
    <row r="242" spans="1:7" ht="15.75">
      <c r="A242" s="32"/>
      <c r="B242" s="33"/>
      <c r="C242" s="33"/>
      <c r="D242" s="33"/>
      <c r="E242" s="33"/>
      <c r="F242" s="33"/>
      <c r="G242" s="33"/>
    </row>
    <row r="243" spans="1:7" ht="15.75">
      <c r="A243" s="32"/>
      <c r="B243" s="33"/>
      <c r="C243" s="33"/>
      <c r="D243" s="33"/>
      <c r="E243" s="33"/>
      <c r="F243" s="33"/>
      <c r="G243" s="33"/>
    </row>
    <row r="244" spans="1:7" ht="15.75">
      <c r="A244" s="32"/>
      <c r="B244" s="33"/>
      <c r="C244" s="33"/>
      <c r="D244" s="33"/>
      <c r="E244" s="33"/>
      <c r="F244" s="33"/>
      <c r="G244" s="33"/>
    </row>
    <row r="245" spans="1:7" ht="15.75">
      <c r="A245" s="32"/>
      <c r="B245" s="33"/>
      <c r="C245" s="33"/>
      <c r="D245" s="33"/>
      <c r="E245" s="33"/>
      <c r="F245" s="33"/>
      <c r="G245" s="33"/>
    </row>
    <row r="246" spans="1:7" ht="15.75">
      <c r="A246" s="32"/>
      <c r="B246" s="33"/>
      <c r="C246" s="33"/>
      <c r="D246" s="33"/>
      <c r="E246" s="33"/>
      <c r="F246" s="33"/>
      <c r="G246" s="33"/>
    </row>
    <row r="247" spans="1:7" ht="15.75">
      <c r="A247" s="32"/>
      <c r="B247" s="33"/>
      <c r="C247" s="33"/>
      <c r="D247" s="33"/>
      <c r="E247" s="33"/>
      <c r="F247" s="33"/>
      <c r="G247" s="33"/>
    </row>
    <row r="248" spans="1:7" ht="15.75">
      <c r="A248" s="32"/>
      <c r="B248" s="33"/>
      <c r="C248" s="33"/>
      <c r="D248" s="33"/>
      <c r="E248" s="33"/>
      <c r="F248" s="33"/>
      <c r="G248" s="33"/>
    </row>
    <row r="249" spans="1:7" ht="15.75">
      <c r="A249" s="32"/>
      <c r="B249" s="33"/>
      <c r="C249" s="33"/>
      <c r="D249" s="33"/>
      <c r="E249" s="33"/>
      <c r="F249" s="33"/>
      <c r="G249" s="33"/>
    </row>
    <row r="250" spans="1:7" ht="15.75">
      <c r="A250" s="32"/>
      <c r="B250" s="33"/>
      <c r="C250" s="33"/>
      <c r="D250" s="33"/>
      <c r="E250" s="33"/>
      <c r="F250" s="33"/>
      <c r="G250" s="33"/>
    </row>
    <row r="251" spans="1:7" ht="15.75">
      <c r="A251" s="32"/>
      <c r="B251" s="33"/>
      <c r="C251" s="33"/>
      <c r="D251" s="33"/>
      <c r="E251" s="33"/>
      <c r="F251" s="33"/>
      <c r="G251" s="33"/>
    </row>
    <row r="252" spans="1:7" ht="15.75">
      <c r="A252" s="32"/>
      <c r="B252" s="33"/>
      <c r="C252" s="33"/>
      <c r="D252" s="33"/>
      <c r="E252" s="33"/>
      <c r="F252" s="33"/>
      <c r="G252" s="33"/>
    </row>
    <row r="253" spans="1:7" ht="15.75">
      <c r="A253" s="32"/>
      <c r="B253" s="33"/>
      <c r="C253" s="33"/>
      <c r="D253" s="33"/>
      <c r="E253" s="33"/>
      <c r="F253" s="33"/>
      <c r="G253" s="33"/>
    </row>
    <row r="254" spans="1:7" ht="15.75">
      <c r="A254" s="32"/>
      <c r="B254" s="33"/>
      <c r="C254" s="33"/>
      <c r="D254" s="33"/>
      <c r="E254" s="33"/>
      <c r="F254" s="33"/>
      <c r="G254" s="33"/>
    </row>
    <row r="255" spans="1:7" ht="15.75">
      <c r="A255" s="32"/>
      <c r="B255" s="33"/>
      <c r="C255" s="33"/>
      <c r="D255" s="33"/>
      <c r="E255" s="33"/>
      <c r="F255" s="33"/>
      <c r="G255" s="33"/>
    </row>
    <row r="256" spans="1:7" ht="15.75">
      <c r="A256" s="32"/>
      <c r="B256" s="33"/>
      <c r="C256" s="33"/>
      <c r="D256" s="33"/>
      <c r="E256" s="33"/>
      <c r="F256" s="33"/>
      <c r="G256" s="33"/>
    </row>
    <row r="257" spans="1:7" ht="15.75">
      <c r="A257" s="32"/>
      <c r="B257" s="33"/>
      <c r="C257" s="33"/>
      <c r="D257" s="33"/>
      <c r="E257" s="33"/>
      <c r="F257" s="33"/>
      <c r="G257" s="33"/>
    </row>
    <row r="258" spans="1:7" ht="15.75">
      <c r="A258" s="32"/>
      <c r="B258" s="33"/>
      <c r="C258" s="33"/>
      <c r="D258" s="33"/>
      <c r="E258" s="33"/>
      <c r="F258" s="33"/>
      <c r="G258" s="33"/>
    </row>
    <row r="259" spans="1:7" ht="15.75">
      <c r="A259" s="32"/>
      <c r="B259" s="33"/>
      <c r="C259" s="33"/>
      <c r="D259" s="33"/>
      <c r="E259" s="33"/>
      <c r="F259" s="33"/>
      <c r="G259" s="33"/>
    </row>
    <row r="260" spans="1:7" ht="15.75">
      <c r="A260" s="32"/>
      <c r="B260" s="33"/>
      <c r="C260" s="33"/>
      <c r="D260" s="33"/>
      <c r="E260" s="33"/>
      <c r="F260" s="33"/>
      <c r="G260" s="33"/>
    </row>
    <row r="261" spans="1:7" ht="15.75">
      <c r="A261" s="32"/>
      <c r="B261" s="33"/>
      <c r="C261" s="33"/>
      <c r="D261" s="33"/>
      <c r="E261" s="33"/>
      <c r="F261" s="33"/>
      <c r="G261" s="33"/>
    </row>
    <row r="262" spans="1:7" ht="15.75">
      <c r="A262" s="32"/>
      <c r="B262" s="33"/>
      <c r="C262" s="33"/>
      <c r="D262" s="33"/>
      <c r="E262" s="33"/>
      <c r="F262" s="33"/>
      <c r="G262" s="33"/>
    </row>
    <row r="263" spans="1:7" ht="15.75">
      <c r="A263" s="32"/>
      <c r="B263" s="33"/>
      <c r="C263" s="33"/>
      <c r="D263" s="33"/>
      <c r="E263" s="33"/>
      <c r="F263" s="33"/>
      <c r="G263" s="33"/>
    </row>
    <row r="264" spans="1:7" ht="15.75">
      <c r="A264" s="32"/>
      <c r="B264" s="33"/>
      <c r="C264" s="33"/>
      <c r="D264" s="33"/>
      <c r="E264" s="33"/>
      <c r="F264" s="33"/>
      <c r="G264" s="33"/>
    </row>
    <row r="265" spans="1:7" ht="15.75">
      <c r="A265" s="32"/>
      <c r="B265" s="33"/>
      <c r="C265" s="33"/>
      <c r="D265" s="33"/>
      <c r="E265" s="33"/>
      <c r="F265" s="33"/>
      <c r="G265" s="33"/>
    </row>
    <row r="266" spans="1:7" ht="15.75">
      <c r="A266" s="32"/>
      <c r="B266" s="33"/>
      <c r="C266" s="33"/>
      <c r="D266" s="33"/>
      <c r="E266" s="33"/>
      <c r="F266" s="33"/>
      <c r="G266" s="33"/>
    </row>
    <row r="267" spans="1:7" ht="15.75">
      <c r="A267" s="32"/>
      <c r="B267" s="33"/>
      <c r="C267" s="33"/>
      <c r="D267" s="33"/>
      <c r="E267" s="33"/>
      <c r="F267" s="33"/>
      <c r="G267" s="33"/>
    </row>
    <row r="268" spans="1:7" ht="15.75">
      <c r="A268" s="32"/>
      <c r="B268" s="33"/>
      <c r="C268" s="33"/>
      <c r="D268" s="33"/>
      <c r="E268" s="33"/>
      <c r="F268" s="33"/>
      <c r="G268" s="33"/>
    </row>
    <row r="269" spans="1:7" ht="15.75">
      <c r="A269" s="32"/>
      <c r="B269" s="33"/>
      <c r="C269" s="33"/>
      <c r="D269" s="33"/>
      <c r="E269" s="33"/>
      <c r="F269" s="33"/>
      <c r="G269" s="33"/>
    </row>
    <row r="270" spans="1:7" ht="15.75">
      <c r="A270" s="32"/>
      <c r="B270" s="33"/>
      <c r="C270" s="33"/>
      <c r="D270" s="33"/>
      <c r="E270" s="33"/>
      <c r="F270" s="33"/>
      <c r="G270" s="33"/>
    </row>
    <row r="271" spans="1:7" ht="15.75">
      <c r="A271" s="32"/>
      <c r="B271" s="33"/>
      <c r="C271" s="33"/>
      <c r="D271" s="33"/>
      <c r="E271" s="33"/>
      <c r="F271" s="33"/>
      <c r="G271" s="33"/>
    </row>
  </sheetData>
  <sheetProtection/>
  <mergeCells count="13">
    <mergeCell ref="A163:H163"/>
    <mergeCell ref="A164:H164"/>
    <mergeCell ref="A151:H151"/>
    <mergeCell ref="A149:H149"/>
    <mergeCell ref="A150:H150"/>
    <mergeCell ref="A160:H160"/>
    <mergeCell ref="A161:H161"/>
    <mergeCell ref="A84:G84"/>
    <mergeCell ref="N1:O1"/>
    <mergeCell ref="A7:G7"/>
    <mergeCell ref="A8:G8"/>
    <mergeCell ref="A9:G9"/>
    <mergeCell ref="A10:G10"/>
  </mergeCells>
  <printOptions/>
  <pageMargins left="0.984251968503937" right="0.3937007874015748" top="0.3937007874015748" bottom="0.1968503937007874" header="0.11811023622047245" footer="0"/>
  <pageSetup firstPageNumber="2" useFirstPageNumber="1" fitToHeight="0" fitToWidth="1" horizontalDpi="600" verticalDpi="600" orientation="portrait" paperSize="9" scale="72" r:id="rId1"/>
  <headerFooter alignWithMargins="0">
    <oddHeader>&amp;C&amp;"Times New Roman,обычный"&amp;12&amp;P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KVIC</dc:creator>
  <cp:keywords/>
  <dc:description/>
  <cp:lastModifiedBy>Ульяна Наумова</cp:lastModifiedBy>
  <cp:lastPrinted>2011-09-26T00:57:44Z</cp:lastPrinted>
  <dcterms:created xsi:type="dcterms:W3CDTF">2005-12-28T19:43:42Z</dcterms:created>
  <dcterms:modified xsi:type="dcterms:W3CDTF">2011-10-12T04:27:54Z</dcterms:modified>
  <cp:category/>
  <cp:version/>
  <cp:contentType/>
  <cp:contentStatus/>
</cp:coreProperties>
</file>