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11325" windowHeight="9690" activeTab="0"/>
  </bookViews>
  <sheets>
    <sheet name="Отчет" sheetId="1" r:id="rId1"/>
  </sheets>
  <definedNames>
    <definedName name="_xlnm.Print_Titles" localSheetId="0">'Отчет'!$16:$16</definedName>
  </definedNames>
  <calcPr fullCalcOnLoad="1"/>
</workbook>
</file>

<file path=xl/sharedStrings.xml><?xml version="1.0" encoding="utf-8"?>
<sst xmlns="http://schemas.openxmlformats.org/spreadsheetml/2006/main" count="172" uniqueCount="96">
  <si>
    <t xml:space="preserve"> </t>
  </si>
  <si>
    <t>Наименование</t>
  </si>
  <si>
    <t>(тыс.руб.)</t>
  </si>
  <si>
    <t>За счет межбюджетных трансфертов из федерального бюджета на развитие и поддержку социальной и инженерной инфраструктуры закрытых административно-территориальных образований, в том числе:</t>
  </si>
  <si>
    <t>0500</t>
  </si>
  <si>
    <t>Жилищно-коммунальное хозяйство</t>
  </si>
  <si>
    <t>0505</t>
  </si>
  <si>
    <t>Другие вопросы в области жилищно-коммунального хозяйства</t>
  </si>
  <si>
    <t>Строительство жилого дома № 36 в микрорайоне 10</t>
  </si>
  <si>
    <t>Строительство кольцевого водопровода в пос.Самусь</t>
  </si>
  <si>
    <t>Строительство инженерных сетей 12-го микрорайона</t>
  </si>
  <si>
    <t>Реконструкция автодороги № 10 г.Северска</t>
  </si>
  <si>
    <t>0700</t>
  </si>
  <si>
    <t>Образование</t>
  </si>
  <si>
    <t>0709</t>
  </si>
  <si>
    <t>Другие вопросы в области образования</t>
  </si>
  <si>
    <t>За счет остатка субсидии федерального бюджета прошлых лет на развитие и поддержку социальной и инженерной инфраструктуры закрытых административно - территориальных образований, в том числе:</t>
  </si>
  <si>
    <t>Строительство жилого дома № 8 в микрорайоне пос.Сосновка</t>
  </si>
  <si>
    <t>Реконструкция инженерных сетей западной части города (ПИР)</t>
  </si>
  <si>
    <t>За счет средств местного бюджета, в том числе:</t>
  </si>
  <si>
    <t>0300</t>
  </si>
  <si>
    <t>Национальная безопасность и правоохранительная деятельность</t>
  </si>
  <si>
    <t>0314</t>
  </si>
  <si>
    <t>Реконструкция зданий для размещения специального моторизованного батальона</t>
  </si>
  <si>
    <t>0501</t>
  </si>
  <si>
    <t>Жилищное хозяйство</t>
  </si>
  <si>
    <t>0502</t>
  </si>
  <si>
    <t>Коммунальное хозяйство</t>
  </si>
  <si>
    <t>Инженерные сети 10 микрорайона (4-ая очередь), ул.Ленинградская - ул.Славского. Магистральная теплосеть</t>
  </si>
  <si>
    <t>Строительство инженерных сетей 12-го микрорайона (ПИР)</t>
  </si>
  <si>
    <t>Строительство водопроводной насосной станции 2-го подъема на площадке водозабора № 1 г.Северска Томской области (ПИР) за счет ФНР</t>
  </si>
  <si>
    <t>Реконструкция здания по ул.Транспортной, 16 под городской архив (ПИР)</t>
  </si>
  <si>
    <t>Реконструкция напорных коллекторов d 500 мм от задвижек в машзале КНС-4а до существующих точек перекладываемого коллектора d 500 мм за счет ФНР</t>
  </si>
  <si>
    <t>Строительство водопроводной насосной станции 2-го подъема на площадке водозабора № 1 г.Северска Томской области (завершение работ)</t>
  </si>
  <si>
    <t>0503</t>
  </si>
  <si>
    <t>Благоустройство</t>
  </si>
  <si>
    <t>Реконструкция автодороги "ул.Ленинградская" в г.Северске Томской области. I этап (участок ул.Победы - ул.Славского), II этап (участок ДОК - ул.Победы)</t>
  </si>
  <si>
    <t>Реконструкция автодороги № 10 г.Северска (ПИР)</t>
  </si>
  <si>
    <t>Строительство автодороги "ул.Солнечная - Северная автодорога" в 12 микрорайоне (ПИР)</t>
  </si>
  <si>
    <t>Строительство автостоянки по ул.Лесной, 13а, РЭО ГИБДД УВД МВД России в г.Северск</t>
  </si>
  <si>
    <t>Наружное освещение Иглаково (ул.Трудовая), в т.ч. ПИР</t>
  </si>
  <si>
    <t>Строительство почетной аллеи на существующем кладбище на 20 захоронений (ПИР) за счет ФНР</t>
  </si>
  <si>
    <t>0701</t>
  </si>
  <si>
    <t>Дошкольное образование</t>
  </si>
  <si>
    <t>Строительство детского сада на 130 мест по ул.Судостроителей, д.6, в пос.Самусь за счет ФНР</t>
  </si>
  <si>
    <t>0702</t>
  </si>
  <si>
    <t>Общее образование</t>
  </si>
  <si>
    <t>Cтроительство спортивного межшкольного комплекса МОУ "СОШ № 81", МОУ "СОШ № 83" за счет средств  ФНР</t>
  </si>
  <si>
    <t>0900</t>
  </si>
  <si>
    <t>Здравоохранение, физическая культура и спорт</t>
  </si>
  <si>
    <t>0910</t>
  </si>
  <si>
    <t>Другие вопросы в области здравоохранения, физической культуры и спорта</t>
  </si>
  <si>
    <t>Строительство многопрофильного спортивного комплекса на ул.Калинина (ПИР)</t>
  </si>
  <si>
    <t>За счет остатка субсидии федерального бюджета прошлых лет на обеспечение автомобильными дорогами новых микрорайонов, в том числе:</t>
  </si>
  <si>
    <t>реконструкция автодороги "ул.Ленинградская" в г.Северске Томской области. I этап (участок ул.Победы - ул.Славского), II этап (участок ДОК - ул.Победы)</t>
  </si>
  <si>
    <t>Реконструкция автодороги ЦКПП - Путепровод</t>
  </si>
  <si>
    <t>ВСЕГО:</t>
  </si>
  <si>
    <t xml:space="preserve"> 1</t>
  </si>
  <si>
    <t>Исполнено</t>
  </si>
  <si>
    <t>I</t>
  </si>
  <si>
    <t>II</t>
  </si>
  <si>
    <t>III</t>
  </si>
  <si>
    <t>Программа "Комплексное развитие систем коммунальной инфраструктуры ЗАТО Северск" на 2007-2011 годы, 
в том числе:</t>
  </si>
  <si>
    <t>- реконструкция КНС-1а, коллекторов от КНС-1 до КОС, 
от общественных зданий пос.Иглаково и от КНС - 4а г.Северска  Томской области</t>
  </si>
  <si>
    <t>- строительство системы бытовой внутриплощадочной канализации водозаборов № 1, № 2 в г.Северске</t>
  </si>
  <si>
    <t xml:space="preserve">- реконструкция теплосети микрорайона Сосновка 
в г.Северске </t>
  </si>
  <si>
    <t>- реконструкция системы водоснабжения пос.Самусь</t>
  </si>
  <si>
    <t>Подпрограмма "Обеспечение земельных участков коммунальной инфраструктурой в целях жилищного строительства" в рамках федеральной целевой программы "Жилище" на 2002-2010 годы - инженерные сети 10 микрорайона (4-ая очередь), ул.Ленинградская - ул.Славского. Магистральная теплосеть</t>
  </si>
  <si>
    <t>Программа "Комплексное развитие систем коммунальной инфраструктуры ЗАТО Северск" на 2007-2011 годы - строительство полигона твердых бытовых отходов 
в пос.Самусь (ПИР)</t>
  </si>
  <si>
    <t>IV</t>
  </si>
  <si>
    <t>За счет субсидии федерального бюджета для обеспечения земельных участков коммунальной инфраструктурой 
в целях жилищного строительства, в том числе:</t>
  </si>
  <si>
    <t>Подпрограмма "Обеспечение земельных участков коммунальной инфраструктурой в целях жилищного строительства" в рамках федеральной целевой программы "Жилище" на 2002-2010 годы, 
в том числе:</t>
  </si>
  <si>
    <t>- реконструкция КНС-1а, коллекторов от КНС-1 до КОС,
от общественных зданий пос.Иглаково и от КНС - 4а г.Северска (2-й этап)</t>
  </si>
  <si>
    <t>- инженерные сети 10 микрорайона (4-ая очередь), ул.Ленинградская - ул.Славского. Магистральная теплосеть</t>
  </si>
  <si>
    <t>VI</t>
  </si>
  <si>
    <t>VII</t>
  </si>
  <si>
    <t>За счет остатка субсидии областного бюджета прошлых лет 
на дорожную деятельность в отношении автомобильных дорог местного значения, а также осуществление иных полномочий в области использования автомобильных дорог 
и осуществления дорожной деятельности в соответствии 
с законодательством Российской Федерации, в том числе:</t>
  </si>
  <si>
    <t>V</t>
  </si>
  <si>
    <t>За счет остатка субсидии федерального бюджета прошлых лет на развитие социальной и инженерной инфраструктуры муниципальных образований, в том числе:</t>
  </si>
  <si>
    <t>к Решению Думы ЗАТО Северск</t>
  </si>
  <si>
    <t>Раздел, подраздел</t>
  </si>
  <si>
    <t>ОТЧЕТ 
об исполнении перечня объектов капитального строительства
муниципальной собственности ЗАТО Северск за 2009 год</t>
  </si>
  <si>
    <t>Строительство инженерных сетей 10 микрорайона 
(4-я очередь)</t>
  </si>
  <si>
    <t>Строительство 5-этажного жилого здания по ул.Кирова 
в пос.Самусь</t>
  </si>
  <si>
    <t>Строительство детского сада на 130 мест 
по ул.Судостроителей, д.6, в пос.Самусь</t>
  </si>
  <si>
    <t>Другие вопросы в области национальной безопасности 
и правоохранительной деятельности</t>
  </si>
  <si>
    <t>Строительство жилого дома № 34 в микрорайоне 10 
за счет ФНР</t>
  </si>
  <si>
    <t>Реконструкция КНС-1а, коллекторов от КНС-1 до КОС, 
от общественных зданий пос.Иглаково и от КНС - 4а г.Северска Томской области (переход через ул.Ленина 
от точки А до врезки в действующий коллектор)</t>
  </si>
  <si>
    <t>Строительство временного тротуара вдоль бульвара 
в 10 микрорайоне за счет ФНР</t>
  </si>
  <si>
    <t>Строительство детского сада на 320 мест в микрорайоне 
№ 10 (ПИР)</t>
  </si>
  <si>
    <t>Областная целевая программа "Питьевая вода Томской области" (2005-2011 годы) - строительство водопроводной насосной станции 2-го подъема на площадке водозабора  
№ 1 г.Северска Томской области</t>
  </si>
  <si>
    <t>Кириллова Ольга Николаевна
77 38 18</t>
  </si>
  <si>
    <t>Приложение 5</t>
  </si>
  <si>
    <t>Утв. Думой ЗАТО Северск,                2009 год</t>
  </si>
  <si>
    <t xml:space="preserve">Процент исполнения  
к годовому плану       </t>
  </si>
  <si>
    <r>
      <t>от _</t>
    </r>
    <r>
      <rPr>
        <u val="single"/>
        <sz val="12"/>
        <rFont val="Times New Roman"/>
        <family val="1"/>
      </rPr>
      <t>13.05.2010</t>
    </r>
    <r>
      <rPr>
        <sz val="12"/>
        <rFont val="Times New Roman"/>
        <family val="1"/>
      </rPr>
      <t>____   № ____</t>
    </r>
    <r>
      <rPr>
        <u val="single"/>
        <sz val="12"/>
        <rFont val="Times New Roman"/>
        <family val="1"/>
      </rPr>
      <t>96/1</t>
    </r>
    <r>
      <rPr>
        <sz val="12"/>
        <rFont val="Times New Roman"/>
        <family val="1"/>
      </rPr>
      <t>_____</t>
    </r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</si>
</sst>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_р_."/>
    <numFmt numFmtId="167" formatCode="000000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m/d"/>
    <numFmt numFmtId="177" formatCode="&quot;$&quot;#,##0.00"/>
    <numFmt numFmtId="178" formatCode="m/d/yyyy;@"/>
    <numFmt numFmtId="179" formatCode="[$-409]dddd\,\ mmmm\ dd\,\ yyyy"/>
  </numFmts>
  <fonts count="22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sz val="12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36">
    <xf numFmtId="0" fontId="0" fillId="0" borderId="0" xfId="0" applyAlignment="1">
      <alignment/>
    </xf>
    <xf numFmtId="4" fontId="2" fillId="24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textRotation="90" wrapText="1"/>
    </xf>
    <xf numFmtId="49" fontId="2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left" vertical="center" wrapText="1"/>
    </xf>
    <xf numFmtId="166" fontId="2" fillId="0" borderId="0" xfId="0" applyNumberFormat="1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left" vertical="center" wrapText="1"/>
    </xf>
    <xf numFmtId="166" fontId="2" fillId="0" borderId="11" xfId="0" applyNumberFormat="1" applyFont="1" applyBorder="1" applyAlignment="1">
      <alignment vertical="center" wrapText="1"/>
    </xf>
    <xf numFmtId="4" fontId="2" fillId="0" borderId="11" xfId="0" applyNumberFormat="1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49" fontId="2" fillId="0" borderId="11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vertical="center"/>
    </xf>
    <xf numFmtId="2" fontId="2" fillId="0" borderId="11" xfId="0" applyNumberFormat="1" applyFont="1" applyBorder="1" applyAlignment="1">
      <alignment horizontal="left" vertical="center" wrapText="1"/>
    </xf>
    <xf numFmtId="4" fontId="2" fillId="0" borderId="11" xfId="0" applyNumberFormat="1" applyFont="1" applyBorder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166" fontId="2" fillId="0" borderId="0" xfId="0" applyNumberFormat="1" applyFont="1" applyAlignment="1">
      <alignment horizontal="right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left" vertical="center" wrapText="1"/>
    </xf>
    <xf numFmtId="166" fontId="2" fillId="0" borderId="11" xfId="0" applyNumberFormat="1" applyFont="1" applyBorder="1" applyAlignment="1">
      <alignment vertical="center" wrapText="1"/>
    </xf>
    <xf numFmtId="2" fontId="2" fillId="0" borderId="11" xfId="0" applyNumberFormat="1" applyFont="1" applyBorder="1" applyAlignment="1">
      <alignment horizontal="left" vertical="center" wrapText="1"/>
    </xf>
    <xf numFmtId="4" fontId="2" fillId="0" borderId="11" xfId="0" applyNumberFormat="1" applyFont="1" applyBorder="1" applyAlignment="1">
      <alignment vertical="center"/>
    </xf>
    <xf numFmtId="0" fontId="0" fillId="0" borderId="0" xfId="0" applyFont="1" applyAlignment="1">
      <alignment vertical="center" wrapText="1"/>
    </xf>
    <xf numFmtId="164" fontId="2" fillId="0" borderId="11" xfId="0" applyNumberFormat="1" applyFont="1" applyBorder="1" applyAlignment="1">
      <alignment vertical="center" wrapText="1"/>
    </xf>
    <xf numFmtId="164" fontId="2" fillId="0" borderId="11" xfId="0" applyNumberFormat="1" applyFont="1" applyBorder="1" applyAlignment="1">
      <alignment vertical="center" wrapText="1"/>
    </xf>
    <xf numFmtId="166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165" fontId="2" fillId="0" borderId="0" xfId="52" applyNumberFormat="1" applyFont="1" applyFill="1" applyBorder="1" applyAlignment="1" applyProtection="1">
      <alignment horizontal="left" vertical="center"/>
      <protection/>
    </xf>
    <xf numFmtId="165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left" vertical="center" wrapText="1"/>
    </xf>
    <xf numFmtId="0" fontId="2" fillId="0" borderId="0" xfId="0" applyNumberFormat="1" applyFont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proekt_2005_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7"/>
  <sheetViews>
    <sheetView showZeros="0" tabSelected="1" zoomScale="75" zoomScaleNormal="75" zoomScalePageLayoutView="0" workbookViewId="0" topLeftCell="A1">
      <selection activeCell="A1" sqref="A1"/>
    </sheetView>
  </sheetViews>
  <sheetFormatPr defaultColWidth="8.8515625" defaultRowHeight="12.75"/>
  <cols>
    <col min="1" max="1" width="7.7109375" style="3" customWidth="1"/>
    <col min="2" max="2" width="56.7109375" style="4" customWidth="1"/>
    <col min="3" max="4" width="13.28125" style="5" customWidth="1"/>
    <col min="5" max="5" width="12.28125" style="6" customWidth="1"/>
    <col min="6" max="16384" width="8.8515625" style="6" customWidth="1"/>
  </cols>
  <sheetData>
    <row r="1" spans="3:4" ht="14.25" customHeight="1">
      <c r="C1" s="29" t="s">
        <v>92</v>
      </c>
      <c r="D1" s="29"/>
    </row>
    <row r="2" spans="3:4" ht="15.75">
      <c r="C2" s="30" t="s">
        <v>79</v>
      </c>
      <c r="D2" s="30"/>
    </row>
    <row r="3" spans="3:4" ht="15.75">
      <c r="C3" s="31" t="s">
        <v>95</v>
      </c>
      <c r="D3" s="31"/>
    </row>
    <row r="5" ht="15.75" customHeight="1"/>
    <row r="6" spans="1:5" ht="55.5" customHeight="1">
      <c r="A6" s="35" t="s">
        <v>81</v>
      </c>
      <c r="B6" s="35"/>
      <c r="C6" s="35"/>
      <c r="D6" s="35"/>
      <c r="E6" s="35"/>
    </row>
    <row r="8" ht="15.75" hidden="1"/>
    <row r="9" ht="15.75" hidden="1"/>
    <row r="10" ht="15.75" hidden="1"/>
    <row r="11" ht="15.75" hidden="1"/>
    <row r="12" ht="15.75" hidden="1"/>
    <row r="13" ht="15.75" hidden="1"/>
    <row r="14" ht="15.75">
      <c r="E14" s="20" t="s">
        <v>2</v>
      </c>
    </row>
    <row r="15" spans="1:5" s="8" customFormat="1" ht="68.25" customHeight="1">
      <c r="A15" s="2" t="s">
        <v>80</v>
      </c>
      <c r="B15" s="7" t="s">
        <v>1</v>
      </c>
      <c r="C15" s="32" t="s">
        <v>93</v>
      </c>
      <c r="D15" s="1" t="s">
        <v>58</v>
      </c>
      <c r="E15" s="33" t="s">
        <v>94</v>
      </c>
    </row>
    <row r="16" spans="1:5" s="8" customFormat="1" ht="14.25" customHeight="1">
      <c r="A16" s="9" t="s">
        <v>57</v>
      </c>
      <c r="B16" s="10">
        <v>2</v>
      </c>
      <c r="C16" s="10">
        <v>3</v>
      </c>
      <c r="D16" s="10">
        <v>4</v>
      </c>
      <c r="E16" s="10">
        <v>5</v>
      </c>
    </row>
    <row r="17" spans="1:5" ht="78.75">
      <c r="A17" s="21" t="s">
        <v>59</v>
      </c>
      <c r="B17" s="22" t="s">
        <v>3</v>
      </c>
      <c r="C17" s="23">
        <v>302679</v>
      </c>
      <c r="D17" s="18">
        <f>D18+D26</f>
        <v>273275.91000000003</v>
      </c>
      <c r="E17" s="27">
        <f>D17/C17*100</f>
        <v>90.2857185334959</v>
      </c>
    </row>
    <row r="18" spans="1:5" ht="15.75">
      <c r="A18" s="9" t="s">
        <v>4</v>
      </c>
      <c r="B18" s="11" t="s">
        <v>5</v>
      </c>
      <c r="C18" s="12">
        <v>256591</v>
      </c>
      <c r="D18" s="13">
        <v>227188.01</v>
      </c>
      <c r="E18" s="28">
        <v>88.54</v>
      </c>
    </row>
    <row r="19" spans="1:5" ht="31.5">
      <c r="A19" s="9" t="s">
        <v>6</v>
      </c>
      <c r="B19" s="11" t="s">
        <v>7</v>
      </c>
      <c r="C19" s="12">
        <v>256591</v>
      </c>
      <c r="D19" s="13">
        <v>227188.01</v>
      </c>
      <c r="E19" s="28">
        <v>88.54</v>
      </c>
    </row>
    <row r="20" spans="1:5" ht="15.75">
      <c r="A20" s="9" t="s">
        <v>6</v>
      </c>
      <c r="B20" s="11" t="s">
        <v>8</v>
      </c>
      <c r="C20" s="12">
        <v>97446.4</v>
      </c>
      <c r="D20" s="13">
        <v>97446.4</v>
      </c>
      <c r="E20" s="28">
        <v>100</v>
      </c>
    </row>
    <row r="21" spans="1:5" ht="15.75">
      <c r="A21" s="9" t="s">
        <v>6</v>
      </c>
      <c r="B21" s="11" t="s">
        <v>9</v>
      </c>
      <c r="C21" s="12">
        <v>5089</v>
      </c>
      <c r="D21" s="13">
        <v>5048.56</v>
      </c>
      <c r="E21" s="28">
        <v>99.21</v>
      </c>
    </row>
    <row r="22" spans="1:5" ht="15.75">
      <c r="A22" s="9" t="s">
        <v>6</v>
      </c>
      <c r="B22" s="11" t="s">
        <v>10</v>
      </c>
      <c r="C22" s="12">
        <v>18629.6</v>
      </c>
      <c r="D22" s="13">
        <v>5680.37</v>
      </c>
      <c r="E22" s="28">
        <v>30.49</v>
      </c>
    </row>
    <row r="23" spans="1:5" ht="31.5">
      <c r="A23" s="9" t="s">
        <v>6</v>
      </c>
      <c r="B23" s="11" t="s">
        <v>82</v>
      </c>
      <c r="C23" s="12">
        <v>23534</v>
      </c>
      <c r="D23" s="13">
        <v>7120.69</v>
      </c>
      <c r="E23" s="28">
        <v>30.26</v>
      </c>
    </row>
    <row r="24" spans="1:5" ht="47.25">
      <c r="A24" s="9" t="s">
        <v>6</v>
      </c>
      <c r="B24" s="11" t="s">
        <v>83</v>
      </c>
      <c r="C24" s="12">
        <v>30000</v>
      </c>
      <c r="D24" s="13">
        <v>30000</v>
      </c>
      <c r="E24" s="28">
        <v>100</v>
      </c>
    </row>
    <row r="25" spans="1:5" ht="15.75">
      <c r="A25" s="9" t="s">
        <v>6</v>
      </c>
      <c r="B25" s="11" t="s">
        <v>11</v>
      </c>
      <c r="C25" s="12">
        <v>81892</v>
      </c>
      <c r="D25" s="13">
        <v>81892</v>
      </c>
      <c r="E25" s="28">
        <v>100</v>
      </c>
    </row>
    <row r="26" spans="1:5" ht="15.75">
      <c r="A26" s="9" t="s">
        <v>12</v>
      </c>
      <c r="B26" s="11" t="s">
        <v>13</v>
      </c>
      <c r="C26" s="12">
        <v>46088</v>
      </c>
      <c r="D26" s="13">
        <f>D27</f>
        <v>46087.9</v>
      </c>
      <c r="E26" s="28">
        <f>D26/C26*100</f>
        <v>99.9997830237806</v>
      </c>
    </row>
    <row r="27" spans="1:5" ht="15.75">
      <c r="A27" s="9" t="s">
        <v>14</v>
      </c>
      <c r="B27" s="11" t="s">
        <v>15</v>
      </c>
      <c r="C27" s="12">
        <v>46088</v>
      </c>
      <c r="D27" s="13">
        <f>D28</f>
        <v>46087.9</v>
      </c>
      <c r="E27" s="28">
        <f>D27/C27*100</f>
        <v>99.9997830237806</v>
      </c>
    </row>
    <row r="28" spans="1:5" ht="31.5">
      <c r="A28" s="9" t="s">
        <v>14</v>
      </c>
      <c r="B28" s="11" t="s">
        <v>84</v>
      </c>
      <c r="C28" s="12">
        <v>46088</v>
      </c>
      <c r="D28" s="13">
        <v>46087.9</v>
      </c>
      <c r="E28" s="28">
        <f>D28/C28*100</f>
        <v>99.9997830237806</v>
      </c>
    </row>
    <row r="29" spans="1:5" ht="78.75">
      <c r="A29" s="21" t="s">
        <v>60</v>
      </c>
      <c r="B29" s="22" t="s">
        <v>16</v>
      </c>
      <c r="C29" s="23">
        <v>22796.97</v>
      </c>
      <c r="D29" s="18">
        <f>D30+D34</f>
        <v>22796.97</v>
      </c>
      <c r="E29" s="27">
        <f>D29/C29*100</f>
        <v>100</v>
      </c>
    </row>
    <row r="30" spans="1:5" ht="15.75">
      <c r="A30" s="9" t="s">
        <v>4</v>
      </c>
      <c r="B30" s="11" t="s">
        <v>5</v>
      </c>
      <c r="C30" s="12">
        <v>11374.79</v>
      </c>
      <c r="D30" s="13">
        <v>11374.79</v>
      </c>
      <c r="E30" s="28">
        <v>100</v>
      </c>
    </row>
    <row r="31" spans="1:5" ht="31.5">
      <c r="A31" s="9" t="s">
        <v>6</v>
      </c>
      <c r="B31" s="11" t="s">
        <v>7</v>
      </c>
      <c r="C31" s="12">
        <v>11374.79</v>
      </c>
      <c r="D31" s="13">
        <v>11374.79</v>
      </c>
      <c r="E31" s="28">
        <v>100</v>
      </c>
    </row>
    <row r="32" spans="1:5" ht="31.5">
      <c r="A32" s="9" t="s">
        <v>6</v>
      </c>
      <c r="B32" s="11" t="s">
        <v>17</v>
      </c>
      <c r="C32" s="12">
        <v>5791.43</v>
      </c>
      <c r="D32" s="13">
        <v>5791.43</v>
      </c>
      <c r="E32" s="28">
        <v>100</v>
      </c>
    </row>
    <row r="33" spans="1:5" ht="31.5">
      <c r="A33" s="9" t="s">
        <v>6</v>
      </c>
      <c r="B33" s="11" t="s">
        <v>18</v>
      </c>
      <c r="C33" s="12">
        <v>5583.36</v>
      </c>
      <c r="D33" s="13">
        <v>5583.36</v>
      </c>
      <c r="E33" s="28">
        <v>100</v>
      </c>
    </row>
    <row r="34" spans="1:5" ht="15.75">
      <c r="A34" s="9" t="s">
        <v>12</v>
      </c>
      <c r="B34" s="11" t="s">
        <v>13</v>
      </c>
      <c r="C34" s="12">
        <v>11422.18</v>
      </c>
      <c r="D34" s="13">
        <f>D35</f>
        <v>11422.18</v>
      </c>
      <c r="E34" s="28">
        <v>503.49</v>
      </c>
    </row>
    <row r="35" spans="1:5" ht="15.75">
      <c r="A35" s="9" t="s">
        <v>14</v>
      </c>
      <c r="B35" s="11" t="s">
        <v>15</v>
      </c>
      <c r="C35" s="12">
        <v>11422.18</v>
      </c>
      <c r="D35" s="13">
        <f>D36</f>
        <v>11422.18</v>
      </c>
      <c r="E35" s="28">
        <v>503.49</v>
      </c>
    </row>
    <row r="36" spans="1:5" ht="31.5">
      <c r="A36" s="9" t="s">
        <v>14</v>
      </c>
      <c r="B36" s="11" t="s">
        <v>84</v>
      </c>
      <c r="C36" s="12">
        <v>11422.18</v>
      </c>
      <c r="D36" s="13">
        <v>11422.18</v>
      </c>
      <c r="E36" s="28">
        <v>503.49</v>
      </c>
    </row>
    <row r="37" spans="1:5" ht="15.75">
      <c r="A37" s="21" t="s">
        <v>61</v>
      </c>
      <c r="B37" s="22" t="s">
        <v>19</v>
      </c>
      <c r="C37" s="23">
        <f>C38+C41+C67+C73</f>
        <v>44977.43</v>
      </c>
      <c r="D37" s="23">
        <f>D38+D41+D67+D73</f>
        <v>44715.14</v>
      </c>
      <c r="E37" s="27">
        <f>D37/C37*100</f>
        <v>99.41684084662018</v>
      </c>
    </row>
    <row r="38" spans="1:5" ht="31.5">
      <c r="A38" s="9" t="s">
        <v>20</v>
      </c>
      <c r="B38" s="11" t="s">
        <v>21</v>
      </c>
      <c r="C38" s="12">
        <v>381.79</v>
      </c>
      <c r="D38" s="13">
        <v>381.79</v>
      </c>
      <c r="E38" s="28">
        <v>100</v>
      </c>
    </row>
    <row r="39" spans="1:5" ht="47.25">
      <c r="A39" s="9" t="s">
        <v>22</v>
      </c>
      <c r="B39" s="11" t="s">
        <v>85</v>
      </c>
      <c r="C39" s="12">
        <v>381.79</v>
      </c>
      <c r="D39" s="13">
        <v>381.79</v>
      </c>
      <c r="E39" s="28">
        <v>100</v>
      </c>
    </row>
    <row r="40" spans="1:5" ht="31.5">
      <c r="A40" s="9" t="s">
        <v>22</v>
      </c>
      <c r="B40" s="11" t="s">
        <v>23</v>
      </c>
      <c r="C40" s="12">
        <v>381.79</v>
      </c>
      <c r="D40" s="13">
        <v>381.79</v>
      </c>
      <c r="E40" s="28">
        <v>100</v>
      </c>
    </row>
    <row r="41" spans="1:5" ht="15.75">
      <c r="A41" s="9" t="s">
        <v>4</v>
      </c>
      <c r="B41" s="11" t="s">
        <v>5</v>
      </c>
      <c r="C41" s="12">
        <f>C42+C45+C59</f>
        <v>33839.36</v>
      </c>
      <c r="D41" s="12">
        <f>D42+D45+D59</f>
        <v>33790.29</v>
      </c>
      <c r="E41" s="28">
        <f>D41/C41*100</f>
        <v>99.85499134735409</v>
      </c>
    </row>
    <row r="42" spans="1:5" ht="15.75">
      <c r="A42" s="9" t="s">
        <v>24</v>
      </c>
      <c r="B42" s="11" t="s">
        <v>25</v>
      </c>
      <c r="C42" s="12">
        <v>655.74</v>
      </c>
      <c r="D42" s="13">
        <v>655.69</v>
      </c>
      <c r="E42" s="28">
        <f>D42/C42*100</f>
        <v>99.99237502668741</v>
      </c>
    </row>
    <row r="43" spans="1:5" ht="31.5">
      <c r="A43" s="9" t="s">
        <v>24</v>
      </c>
      <c r="B43" s="11" t="s">
        <v>17</v>
      </c>
      <c r="C43" s="12">
        <v>100</v>
      </c>
      <c r="D43" s="13">
        <v>99.96</v>
      </c>
      <c r="E43" s="28">
        <v>99.96</v>
      </c>
    </row>
    <row r="44" spans="1:5" ht="31.5">
      <c r="A44" s="9" t="s">
        <v>24</v>
      </c>
      <c r="B44" s="11" t="s">
        <v>86</v>
      </c>
      <c r="C44" s="12">
        <v>555.74</v>
      </c>
      <c r="D44" s="13">
        <v>555.73</v>
      </c>
      <c r="E44" s="28">
        <v>100</v>
      </c>
    </row>
    <row r="45" spans="1:5" ht="15.75">
      <c r="A45" s="9" t="s">
        <v>26</v>
      </c>
      <c r="B45" s="11" t="s">
        <v>27</v>
      </c>
      <c r="C45" s="12">
        <f>C46+C47+C48+C49+C50+C55+C56+C57+C58</f>
        <v>26962.050000000003</v>
      </c>
      <c r="D45" s="12">
        <f>D46+D47+D48+D49+D50+D55+D56+D57+D58</f>
        <v>26913.030000000002</v>
      </c>
      <c r="E45" s="28">
        <v>160.75</v>
      </c>
    </row>
    <row r="46" spans="1:5" ht="47.25">
      <c r="A46" s="9" t="s">
        <v>26</v>
      </c>
      <c r="B46" s="11" t="s">
        <v>28</v>
      </c>
      <c r="C46" s="12">
        <v>108.77</v>
      </c>
      <c r="D46" s="19">
        <v>108.77</v>
      </c>
      <c r="E46" s="28">
        <f>D46/C46*100</f>
        <v>100</v>
      </c>
    </row>
    <row r="47" spans="1:5" ht="31.5">
      <c r="A47" s="9" t="s">
        <v>26</v>
      </c>
      <c r="B47" s="11" t="s">
        <v>29</v>
      </c>
      <c r="C47" s="12">
        <v>0.44</v>
      </c>
      <c r="D47" s="13">
        <v>0.44</v>
      </c>
      <c r="E47" s="28">
        <v>100</v>
      </c>
    </row>
    <row r="48" spans="1:5" ht="47.25">
      <c r="A48" s="9" t="s">
        <v>26</v>
      </c>
      <c r="B48" s="11" t="s">
        <v>30</v>
      </c>
      <c r="C48" s="12">
        <v>504.04</v>
      </c>
      <c r="D48" s="19">
        <v>504.03</v>
      </c>
      <c r="E48" s="28">
        <v>100</v>
      </c>
    </row>
    <row r="49" spans="1:5" ht="31.5">
      <c r="A49" s="9" t="s">
        <v>26</v>
      </c>
      <c r="B49" s="11" t="s">
        <v>31</v>
      </c>
      <c r="C49" s="12">
        <v>170</v>
      </c>
      <c r="D49" s="13">
        <v>170</v>
      </c>
      <c r="E49" s="28">
        <v>100</v>
      </c>
    </row>
    <row r="50" spans="1:5" ht="63">
      <c r="A50" s="15" t="s">
        <v>26</v>
      </c>
      <c r="B50" s="11" t="s">
        <v>62</v>
      </c>
      <c r="C50" s="16">
        <f>SUM(C51:C54)</f>
        <v>13007.04</v>
      </c>
      <c r="D50" s="16">
        <f>SUM(D51:D54)</f>
        <v>12958.09</v>
      </c>
      <c r="E50" s="28">
        <f aca="true" t="shared" si="0" ref="E50:E55">D50/C50*100</f>
        <v>99.62366533815533</v>
      </c>
    </row>
    <row r="51" spans="1:5" ht="63">
      <c r="A51" s="15" t="s">
        <v>26</v>
      </c>
      <c r="B51" s="11" t="s">
        <v>63</v>
      </c>
      <c r="C51" s="16">
        <v>2361.13</v>
      </c>
      <c r="D51" s="13">
        <v>2361.13</v>
      </c>
      <c r="E51" s="28">
        <f t="shared" si="0"/>
        <v>100</v>
      </c>
    </row>
    <row r="52" spans="1:5" ht="31.5">
      <c r="A52" s="15" t="s">
        <v>26</v>
      </c>
      <c r="B52" s="11" t="s">
        <v>64</v>
      </c>
      <c r="C52" s="16">
        <f>7475.39-84.16</f>
        <v>7391.2300000000005</v>
      </c>
      <c r="D52" s="13">
        <v>7342.29</v>
      </c>
      <c r="E52" s="28">
        <f t="shared" si="0"/>
        <v>99.33786392792538</v>
      </c>
    </row>
    <row r="53" spans="1:5" ht="31.5">
      <c r="A53" s="15" t="s">
        <v>26</v>
      </c>
      <c r="B53" s="11" t="s">
        <v>65</v>
      </c>
      <c r="C53" s="16">
        <v>2258.57</v>
      </c>
      <c r="D53" s="13">
        <v>2258.56</v>
      </c>
      <c r="E53" s="28">
        <f t="shared" si="0"/>
        <v>99.99955724197169</v>
      </c>
    </row>
    <row r="54" spans="1:5" ht="15.75">
      <c r="A54" s="15" t="s">
        <v>26</v>
      </c>
      <c r="B54" s="11" t="s">
        <v>66</v>
      </c>
      <c r="C54" s="16">
        <v>996.11</v>
      </c>
      <c r="D54" s="13">
        <v>996.11</v>
      </c>
      <c r="E54" s="28">
        <f t="shared" si="0"/>
        <v>100</v>
      </c>
    </row>
    <row r="55" spans="1:5" ht="110.25">
      <c r="A55" s="9" t="s">
        <v>26</v>
      </c>
      <c r="B55" s="17" t="s">
        <v>67</v>
      </c>
      <c r="C55" s="13">
        <v>2555.97</v>
      </c>
      <c r="D55" s="13">
        <v>2555.93</v>
      </c>
      <c r="E55" s="28">
        <f t="shared" si="0"/>
        <v>99.99843503640497</v>
      </c>
    </row>
    <row r="56" spans="1:5" ht="47.25">
      <c r="A56" s="9" t="s">
        <v>26</v>
      </c>
      <c r="B56" s="11" t="s">
        <v>32</v>
      </c>
      <c r="C56" s="12">
        <v>914.23</v>
      </c>
      <c r="D56" s="13">
        <v>914.23</v>
      </c>
      <c r="E56" s="28">
        <v>100</v>
      </c>
    </row>
    <row r="57" spans="1:5" ht="78.75">
      <c r="A57" s="9" t="s">
        <v>26</v>
      </c>
      <c r="B57" s="11" t="s">
        <v>87</v>
      </c>
      <c r="C57" s="12">
        <v>1970.86</v>
      </c>
      <c r="D57" s="13">
        <v>1970.86</v>
      </c>
      <c r="E57" s="28">
        <v>100</v>
      </c>
    </row>
    <row r="58" spans="1:5" ht="47.25">
      <c r="A58" s="9" t="s">
        <v>26</v>
      </c>
      <c r="B58" s="11" t="s">
        <v>33</v>
      </c>
      <c r="C58" s="12">
        <v>7730.7</v>
      </c>
      <c r="D58" s="13">
        <v>7730.68</v>
      </c>
      <c r="E58" s="28">
        <v>100</v>
      </c>
    </row>
    <row r="59" spans="1:5" ht="15.75">
      <c r="A59" s="9" t="s">
        <v>34</v>
      </c>
      <c r="B59" s="11" t="s">
        <v>35</v>
      </c>
      <c r="C59" s="12">
        <f>C60+C61+C62+C63+C64+C65+C66</f>
        <v>6221.57</v>
      </c>
      <c r="D59" s="12">
        <f>D60+D61+D62+D63+D64+D65+D66</f>
        <v>6221.57</v>
      </c>
      <c r="E59" s="28">
        <f>D59/C59*100</f>
        <v>100</v>
      </c>
    </row>
    <row r="60" spans="1:5" ht="15.75">
      <c r="A60" s="9" t="s">
        <v>34</v>
      </c>
      <c r="B60" s="11" t="s">
        <v>37</v>
      </c>
      <c r="C60" s="12">
        <v>610.5</v>
      </c>
      <c r="D60" s="13">
        <v>610.5</v>
      </c>
      <c r="E60" s="28">
        <v>100</v>
      </c>
    </row>
    <row r="61" spans="1:5" ht="31.5">
      <c r="A61" s="9" t="s">
        <v>34</v>
      </c>
      <c r="B61" s="11" t="s">
        <v>38</v>
      </c>
      <c r="C61" s="12">
        <v>1800</v>
      </c>
      <c r="D61" s="13">
        <v>1800</v>
      </c>
      <c r="E61" s="28">
        <v>100</v>
      </c>
    </row>
    <row r="62" spans="1:5" ht="31.5">
      <c r="A62" s="9" t="s">
        <v>34</v>
      </c>
      <c r="B62" s="11" t="s">
        <v>39</v>
      </c>
      <c r="C62" s="12">
        <v>920</v>
      </c>
      <c r="D62" s="13">
        <v>920</v>
      </c>
      <c r="E62" s="28">
        <v>100</v>
      </c>
    </row>
    <row r="63" spans="1:5" ht="31.5">
      <c r="A63" s="9" t="s">
        <v>34</v>
      </c>
      <c r="B63" s="11" t="s">
        <v>40</v>
      </c>
      <c r="C63" s="12">
        <v>1793.04</v>
      </c>
      <c r="D63" s="13">
        <v>1793.04</v>
      </c>
      <c r="E63" s="28">
        <v>100</v>
      </c>
    </row>
    <row r="64" spans="1:5" ht="31.5">
      <c r="A64" s="9" t="s">
        <v>34</v>
      </c>
      <c r="B64" s="11" t="s">
        <v>41</v>
      </c>
      <c r="C64" s="12">
        <v>99.16</v>
      </c>
      <c r="D64" s="13">
        <v>99.16</v>
      </c>
      <c r="E64" s="28">
        <v>100</v>
      </c>
    </row>
    <row r="65" spans="1:5" ht="31.5">
      <c r="A65" s="9" t="s">
        <v>34</v>
      </c>
      <c r="B65" s="11" t="s">
        <v>88</v>
      </c>
      <c r="C65" s="12">
        <v>98.87</v>
      </c>
      <c r="D65" s="13">
        <v>98.87</v>
      </c>
      <c r="E65" s="28">
        <v>100</v>
      </c>
    </row>
    <row r="66" spans="1:5" ht="78.75">
      <c r="A66" s="15" t="s">
        <v>34</v>
      </c>
      <c r="B66" s="11" t="s">
        <v>68</v>
      </c>
      <c r="C66" s="12">
        <v>900</v>
      </c>
      <c r="D66" s="13">
        <v>900</v>
      </c>
      <c r="E66" s="28">
        <f>D66/C66*100</f>
        <v>100</v>
      </c>
    </row>
    <row r="67" spans="1:5" ht="15.75">
      <c r="A67" s="9" t="s">
        <v>12</v>
      </c>
      <c r="B67" s="11" t="s">
        <v>13</v>
      </c>
      <c r="C67" s="12">
        <v>1237.5</v>
      </c>
      <c r="D67" s="13">
        <v>1024.29</v>
      </c>
      <c r="E67" s="28">
        <v>82.77</v>
      </c>
    </row>
    <row r="68" spans="1:5" ht="15.75">
      <c r="A68" s="9" t="s">
        <v>42</v>
      </c>
      <c r="B68" s="11" t="s">
        <v>43</v>
      </c>
      <c r="C68" s="12">
        <v>485.3</v>
      </c>
      <c r="D68" s="13">
        <v>485.29</v>
      </c>
      <c r="E68" s="28">
        <v>100</v>
      </c>
    </row>
    <row r="69" spans="1:5" ht="47.25">
      <c r="A69" s="9" t="s">
        <v>42</v>
      </c>
      <c r="B69" s="11" t="s">
        <v>89</v>
      </c>
      <c r="C69" s="12">
        <v>330.01</v>
      </c>
      <c r="D69" s="13">
        <v>330</v>
      </c>
      <c r="E69" s="28">
        <v>100</v>
      </c>
    </row>
    <row r="70" spans="1:5" ht="31.5">
      <c r="A70" s="9" t="s">
        <v>42</v>
      </c>
      <c r="B70" s="11" t="s">
        <v>44</v>
      </c>
      <c r="C70" s="12">
        <v>155.29</v>
      </c>
      <c r="D70" s="13">
        <v>155.29</v>
      </c>
      <c r="E70" s="28">
        <v>100</v>
      </c>
    </row>
    <row r="71" spans="1:5" ht="15.75">
      <c r="A71" s="9" t="s">
        <v>45</v>
      </c>
      <c r="B71" s="11" t="s">
        <v>46</v>
      </c>
      <c r="C71" s="12">
        <v>752.2</v>
      </c>
      <c r="D71" s="13">
        <v>539</v>
      </c>
      <c r="E71" s="28">
        <v>71.66</v>
      </c>
    </row>
    <row r="72" spans="1:5" ht="47.25">
      <c r="A72" s="9" t="s">
        <v>45</v>
      </c>
      <c r="B72" s="11" t="s">
        <v>47</v>
      </c>
      <c r="C72" s="12">
        <v>752.2</v>
      </c>
      <c r="D72" s="13">
        <v>539</v>
      </c>
      <c r="E72" s="28">
        <v>71.66</v>
      </c>
    </row>
    <row r="73" spans="1:5" ht="15.75">
      <c r="A73" s="9" t="s">
        <v>48</v>
      </c>
      <c r="B73" s="11" t="s">
        <v>49</v>
      </c>
      <c r="C73" s="12">
        <v>9518.78</v>
      </c>
      <c r="D73" s="13">
        <v>9518.77</v>
      </c>
      <c r="E73" s="28">
        <v>100</v>
      </c>
    </row>
    <row r="74" spans="1:5" ht="31.5">
      <c r="A74" s="9" t="s">
        <v>50</v>
      </c>
      <c r="B74" s="11" t="s">
        <v>51</v>
      </c>
      <c r="C74" s="12">
        <v>9518.78</v>
      </c>
      <c r="D74" s="13">
        <v>9518.77</v>
      </c>
      <c r="E74" s="28">
        <v>100</v>
      </c>
    </row>
    <row r="75" spans="1:5" ht="31.5">
      <c r="A75" s="9" t="s">
        <v>50</v>
      </c>
      <c r="B75" s="11" t="s">
        <v>52</v>
      </c>
      <c r="C75" s="12">
        <v>9518.78</v>
      </c>
      <c r="D75" s="13">
        <v>9518.77</v>
      </c>
      <c r="E75" s="28">
        <v>100</v>
      </c>
    </row>
    <row r="76" spans="1:5" ht="63">
      <c r="A76" s="21" t="s">
        <v>69</v>
      </c>
      <c r="B76" s="22" t="s">
        <v>70</v>
      </c>
      <c r="C76" s="18">
        <f>C77</f>
        <v>26542.1</v>
      </c>
      <c r="D76" s="18">
        <f>D77</f>
        <v>23788.24</v>
      </c>
      <c r="E76" s="27">
        <f aca="true" t="shared" si="1" ref="E76:E95">D76/C76*100</f>
        <v>89.62455871992044</v>
      </c>
    </row>
    <row r="77" spans="1:5" ht="15.75">
      <c r="A77" s="9" t="s">
        <v>4</v>
      </c>
      <c r="B77" s="11" t="s">
        <v>5</v>
      </c>
      <c r="C77" s="13">
        <f>C78</f>
        <v>26542.1</v>
      </c>
      <c r="D77" s="13">
        <f>D78</f>
        <v>23788.24</v>
      </c>
      <c r="E77" s="28">
        <f t="shared" si="1"/>
        <v>89.62455871992044</v>
      </c>
    </row>
    <row r="78" spans="1:5" ht="15.75">
      <c r="A78" s="9" t="s">
        <v>26</v>
      </c>
      <c r="B78" s="11" t="s">
        <v>27</v>
      </c>
      <c r="C78" s="13">
        <v>26542.1</v>
      </c>
      <c r="D78" s="13">
        <f>D79</f>
        <v>23788.24</v>
      </c>
      <c r="E78" s="28">
        <f t="shared" si="1"/>
        <v>89.62455871992044</v>
      </c>
    </row>
    <row r="79" spans="1:5" ht="78.75">
      <c r="A79" s="9" t="s">
        <v>26</v>
      </c>
      <c r="B79" s="11" t="s">
        <v>71</v>
      </c>
      <c r="C79" s="13">
        <f>SUM(C80:C81)</f>
        <v>26542.100000000002</v>
      </c>
      <c r="D79" s="13">
        <f>SUM(D80:D81)</f>
        <v>23788.24</v>
      </c>
      <c r="E79" s="28">
        <f t="shared" si="1"/>
        <v>89.62455871992042</v>
      </c>
    </row>
    <row r="80" spans="1:5" ht="63">
      <c r="A80" s="9" t="s">
        <v>26</v>
      </c>
      <c r="B80" s="11" t="s">
        <v>72</v>
      </c>
      <c r="C80" s="13">
        <v>19419.4</v>
      </c>
      <c r="D80" s="13">
        <v>19419.4</v>
      </c>
      <c r="E80" s="28">
        <f t="shared" si="1"/>
        <v>100</v>
      </c>
    </row>
    <row r="81" spans="1:5" ht="47.25">
      <c r="A81" s="9" t="s">
        <v>26</v>
      </c>
      <c r="B81" s="11" t="s">
        <v>73</v>
      </c>
      <c r="C81" s="13">
        <v>7122.7</v>
      </c>
      <c r="D81" s="13">
        <v>4368.84</v>
      </c>
      <c r="E81" s="28">
        <f t="shared" si="1"/>
        <v>61.33685259803164</v>
      </c>
    </row>
    <row r="82" spans="1:5" ht="47.25">
      <c r="A82" s="21" t="s">
        <v>77</v>
      </c>
      <c r="B82" s="22" t="s">
        <v>53</v>
      </c>
      <c r="C82" s="18">
        <v>27423.97</v>
      </c>
      <c r="D82" s="18">
        <f>D83</f>
        <v>27423.97</v>
      </c>
      <c r="E82" s="27">
        <f t="shared" si="1"/>
        <v>100</v>
      </c>
    </row>
    <row r="83" spans="1:5" ht="15.75">
      <c r="A83" s="9" t="s">
        <v>4</v>
      </c>
      <c r="B83" s="11" t="s">
        <v>5</v>
      </c>
      <c r="C83" s="13">
        <v>27423.97</v>
      </c>
      <c r="D83" s="13">
        <f>D84</f>
        <v>27423.97</v>
      </c>
      <c r="E83" s="28">
        <f t="shared" si="1"/>
        <v>100</v>
      </c>
    </row>
    <row r="84" spans="1:5" ht="15.75">
      <c r="A84" s="9" t="s">
        <v>34</v>
      </c>
      <c r="B84" s="11" t="s">
        <v>35</v>
      </c>
      <c r="C84" s="13">
        <v>27423.97</v>
      </c>
      <c r="D84" s="13">
        <f>D85</f>
        <v>27423.97</v>
      </c>
      <c r="E84" s="28">
        <f t="shared" si="1"/>
        <v>100</v>
      </c>
    </row>
    <row r="85" spans="1:5" ht="47.25">
      <c r="A85" s="9" t="s">
        <v>34</v>
      </c>
      <c r="B85" s="11" t="s">
        <v>54</v>
      </c>
      <c r="C85" s="13">
        <v>27423.97</v>
      </c>
      <c r="D85" s="13">
        <v>27423.97</v>
      </c>
      <c r="E85" s="28">
        <f t="shared" si="1"/>
        <v>100</v>
      </c>
    </row>
    <row r="86" spans="1:5" ht="130.5" customHeight="1">
      <c r="A86" s="21" t="s">
        <v>74</v>
      </c>
      <c r="B86" s="24" t="s">
        <v>76</v>
      </c>
      <c r="C86" s="23">
        <v>28031.38</v>
      </c>
      <c r="D86" s="18">
        <f>D87</f>
        <v>28030.44</v>
      </c>
      <c r="E86" s="27">
        <f t="shared" si="1"/>
        <v>99.99664661532896</v>
      </c>
    </row>
    <row r="87" spans="1:5" ht="15.75">
      <c r="A87" s="9" t="s">
        <v>4</v>
      </c>
      <c r="B87" s="11" t="s">
        <v>5</v>
      </c>
      <c r="C87" s="12">
        <v>28031.38</v>
      </c>
      <c r="D87" s="13">
        <f>D88</f>
        <v>28030.44</v>
      </c>
      <c r="E87" s="27">
        <f t="shared" si="1"/>
        <v>99.99664661532896</v>
      </c>
    </row>
    <row r="88" spans="1:5" ht="15.75">
      <c r="A88" s="9" t="s">
        <v>34</v>
      </c>
      <c r="B88" s="11" t="s">
        <v>35</v>
      </c>
      <c r="C88" s="12">
        <v>28031.38</v>
      </c>
      <c r="D88" s="13">
        <f>D89+D90+D91</f>
        <v>28030.44</v>
      </c>
      <c r="E88" s="27">
        <f t="shared" si="1"/>
        <v>99.99664661532896</v>
      </c>
    </row>
    <row r="89" spans="1:5" ht="15.75">
      <c r="A89" s="9" t="s">
        <v>34</v>
      </c>
      <c r="B89" s="11" t="s">
        <v>11</v>
      </c>
      <c r="C89" s="12">
        <v>2732.49</v>
      </c>
      <c r="D89" s="13">
        <v>2732.49</v>
      </c>
      <c r="E89" s="27">
        <f t="shared" si="1"/>
        <v>100</v>
      </c>
    </row>
    <row r="90" spans="1:5" ht="15.75">
      <c r="A90" s="9" t="s">
        <v>34</v>
      </c>
      <c r="B90" s="11" t="s">
        <v>55</v>
      </c>
      <c r="C90" s="12">
        <v>7454.89</v>
      </c>
      <c r="D90" s="13">
        <v>7453.95</v>
      </c>
      <c r="E90" s="27">
        <f t="shared" si="1"/>
        <v>99.98739082669226</v>
      </c>
    </row>
    <row r="91" spans="1:5" ht="47.25">
      <c r="A91" s="9" t="s">
        <v>34</v>
      </c>
      <c r="B91" s="11" t="s">
        <v>36</v>
      </c>
      <c r="C91" s="12">
        <v>17844</v>
      </c>
      <c r="D91" s="13">
        <v>17844</v>
      </c>
      <c r="E91" s="27">
        <f t="shared" si="1"/>
        <v>100</v>
      </c>
    </row>
    <row r="92" spans="1:5" ht="63">
      <c r="A92" s="21" t="s">
        <v>75</v>
      </c>
      <c r="B92" s="22" t="s">
        <v>78</v>
      </c>
      <c r="C92" s="25">
        <v>14009.74</v>
      </c>
      <c r="D92" s="18">
        <f>D93</f>
        <v>14009.630000000001</v>
      </c>
      <c r="E92" s="27">
        <f t="shared" si="1"/>
        <v>99.99921483196691</v>
      </c>
    </row>
    <row r="93" spans="1:5" ht="15.75">
      <c r="A93" s="15" t="s">
        <v>4</v>
      </c>
      <c r="B93" s="11" t="s">
        <v>5</v>
      </c>
      <c r="C93" s="16">
        <v>14009.74</v>
      </c>
      <c r="D93" s="13">
        <f>14009.62+0.01</f>
        <v>14009.630000000001</v>
      </c>
      <c r="E93" s="27">
        <f t="shared" si="1"/>
        <v>99.99921483196691</v>
      </c>
    </row>
    <row r="94" spans="1:5" ht="31.5">
      <c r="A94" s="15" t="s">
        <v>6</v>
      </c>
      <c r="B94" s="11" t="s">
        <v>7</v>
      </c>
      <c r="C94" s="16">
        <v>14009.74</v>
      </c>
      <c r="D94" s="13">
        <f>14009.62+0.01</f>
        <v>14009.630000000001</v>
      </c>
      <c r="E94" s="27">
        <f t="shared" si="1"/>
        <v>99.99921483196691</v>
      </c>
    </row>
    <row r="95" spans="1:5" ht="78.75">
      <c r="A95" s="15" t="s">
        <v>6</v>
      </c>
      <c r="B95" s="11" t="s">
        <v>90</v>
      </c>
      <c r="C95" s="16">
        <v>14009.74</v>
      </c>
      <c r="D95" s="13">
        <f>14009.62+0.01</f>
        <v>14009.630000000001</v>
      </c>
      <c r="E95" s="27">
        <f t="shared" si="1"/>
        <v>99.99921483196691</v>
      </c>
    </row>
    <row r="96" spans="1:5" ht="15.75">
      <c r="A96" s="21"/>
      <c r="B96" s="22" t="s">
        <v>56</v>
      </c>
      <c r="C96" s="23">
        <f>C92+C86+C82+C76+C37+C29+C17</f>
        <v>466460.58999999997</v>
      </c>
      <c r="D96" s="23">
        <f>D92+D86+D82+D76+D37+D29+D17</f>
        <v>434040.30000000005</v>
      </c>
      <c r="E96" s="27">
        <f>D96/C96*100</f>
        <v>93.04972580856189</v>
      </c>
    </row>
    <row r="133" spans="1:3" s="26" customFormat="1" ht="12.75" customHeight="1">
      <c r="A133" s="26" t="s">
        <v>0</v>
      </c>
      <c r="B133" s="14"/>
      <c r="C133" s="14"/>
    </row>
    <row r="137" spans="1:2" ht="31.5" customHeight="1">
      <c r="A137" s="34" t="s">
        <v>91</v>
      </c>
      <c r="B137" s="34"/>
    </row>
  </sheetData>
  <sheetProtection/>
  <mergeCells count="2">
    <mergeCell ref="A137:B137"/>
    <mergeCell ref="A6:E6"/>
  </mergeCells>
  <printOptions/>
  <pageMargins left="1.1811023622047245" right="0.3937007874015748" top="0.7874015748031497" bottom="0.5905511811023623" header="0.5118110236220472" footer="0.5118110236220472"/>
  <pageSetup fitToHeight="57" horizontalDpi="600" verticalDpi="600" orientation="portrait" paperSize="9" scale="85" r:id="rId1"/>
  <headerFooter alignWithMargins="0"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KVIC</dc:creator>
  <cp:keywords/>
  <dc:description/>
  <cp:lastModifiedBy>Naumova</cp:lastModifiedBy>
  <cp:lastPrinted>2010-03-19T05:08:54Z</cp:lastPrinted>
  <dcterms:created xsi:type="dcterms:W3CDTF">2005-12-28T19:43:42Z</dcterms:created>
  <dcterms:modified xsi:type="dcterms:W3CDTF">2010-05-21T04:46:31Z</dcterms:modified>
  <cp:category/>
  <cp:version/>
  <cp:contentType/>
  <cp:contentStatus/>
</cp:coreProperties>
</file>