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5120" windowHeight="9525" activeTab="0"/>
  </bookViews>
  <sheets>
    <sheet name="муниципальн. жил. фонд" sheetId="1" r:id="rId1"/>
  </sheets>
  <definedNames>
    <definedName name="_xlnm.Print_Titles" localSheetId="0">'муниципальн. жил. фонд'!$8:$8</definedName>
    <definedName name="_xlnm.Print_Area" localSheetId="0">'муниципальн. жил. фонд'!$A$1:$I$67</definedName>
  </definedNames>
  <calcPr fullCalcOnLoad="1"/>
</workbook>
</file>

<file path=xl/sharedStrings.xml><?xml version="1.0" encoding="utf-8"?>
<sst xmlns="http://schemas.openxmlformats.org/spreadsheetml/2006/main" count="70" uniqueCount="58">
  <si>
    <t>к Решению Думы ЗАТО Северск</t>
  </si>
  <si>
    <t xml:space="preserve"> </t>
  </si>
  <si>
    <t>(тыс.руб.)</t>
  </si>
  <si>
    <t xml:space="preserve"> № п/п</t>
  </si>
  <si>
    <t>(плюс, минус)</t>
  </si>
  <si>
    <t>I</t>
  </si>
  <si>
    <t>1</t>
  </si>
  <si>
    <t>Капитальный ремонт лифтового оборудования</t>
  </si>
  <si>
    <t>Капитальный ремонт кровель жилых домов</t>
  </si>
  <si>
    <t xml:space="preserve">ул.Первомайская, 17              </t>
  </si>
  <si>
    <t xml:space="preserve">ул.Первомайская, 19                          </t>
  </si>
  <si>
    <t xml:space="preserve">просп.Коммунистический, 151         </t>
  </si>
  <si>
    <t xml:space="preserve">ул.Калинина, 20             </t>
  </si>
  <si>
    <t xml:space="preserve">просп.Коммунистический, 55               </t>
  </si>
  <si>
    <t xml:space="preserve">ул.Советская,18                                  </t>
  </si>
  <si>
    <t xml:space="preserve">ул.Строителей, 17                                  </t>
  </si>
  <si>
    <t>Капитальный ремонт сантехнических систем жилых домов</t>
  </si>
  <si>
    <t xml:space="preserve">ул.Строителей, 28                      </t>
  </si>
  <si>
    <t xml:space="preserve">ул.Строителей, 15                     </t>
  </si>
  <si>
    <t>2</t>
  </si>
  <si>
    <t xml:space="preserve">ул.Судостроителей, 4                   </t>
  </si>
  <si>
    <t>II</t>
  </si>
  <si>
    <t>Капитальный ремонт муниципального жилищного фонда ЗАТО Северск за счет средств местного бюджета, в  том числе:</t>
  </si>
  <si>
    <t>III</t>
  </si>
  <si>
    <t>Всего по ЗАТО Северск</t>
  </si>
  <si>
    <t>«Приложение 13</t>
  </si>
  <si>
    <t>Наименование объекта, содержание работ</t>
  </si>
  <si>
    <t>Капитальный ремонт объектов жилищно-коммунального хозяйства</t>
  </si>
  <si>
    <t>Капитальный ремонт котла для котельной пос.Самусь</t>
  </si>
  <si>
    <r>
      <t xml:space="preserve">от </t>
    </r>
    <r>
      <rPr>
        <u val="single"/>
        <sz val="12"/>
        <rFont val="Times New Roman"/>
        <family val="1"/>
      </rPr>
      <t>25.12.2008</t>
    </r>
    <r>
      <rPr>
        <sz val="12"/>
        <rFont val="Times New Roman"/>
        <family val="1"/>
      </rPr>
      <t>_№_</t>
    </r>
    <r>
      <rPr>
        <u val="single"/>
        <sz val="12"/>
        <rFont val="Times New Roman"/>
        <family val="1"/>
      </rPr>
      <t>67/7</t>
    </r>
  </si>
  <si>
    <t>Утв.
Думой
 ЗАТО Северск, 2009 г.</t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</si>
  <si>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 том числе:</t>
  </si>
  <si>
    <t>Уточн.
Думой
 ЗАТО Северск 2009 г.</t>
  </si>
  <si>
    <t xml:space="preserve">Комплексный капитальный ремонт жилого дома </t>
  </si>
  <si>
    <t>ул.Мира, 1</t>
  </si>
  <si>
    <t>Капитальный ремонт за счет остатка субсидии федерального бюджета прошлых лет на развитие 
и поддержку социальной и инженерной инфраструктуры закрытых административно-территориальных образований, в том числе:</t>
  </si>
  <si>
    <t>Капитальный ремонт внутридомовых инженерных систем (водоснабжение, канализация)</t>
  </si>
  <si>
    <t xml:space="preserve">ул.Солнечная, 1а         </t>
  </si>
  <si>
    <t xml:space="preserve">ул.Калинина, 20           </t>
  </si>
  <si>
    <t xml:space="preserve">ул.Ленина, 32а </t>
  </si>
  <si>
    <t xml:space="preserve">ул.Ленина, 22а (системы канализации)                                  </t>
  </si>
  <si>
    <t xml:space="preserve">Капитальный ремонт рамок ввода холодной воды 
с установкой повысительных насосов </t>
  </si>
  <si>
    <t>ул.Калинина, 117</t>
  </si>
  <si>
    <t>Капитальный ремонт муниципальных квартир, находящихся в аварийном состоянии (ул.Мира, д.1а, кв.9; ул.Победы, д.39, кв.36; ул.Победы, д.17, кв.1; ул.Курчатова, д.15, кв.4; ул.Маяковского, д.7, кв.18; просп.Коммунистический, д.153, кв.70; ул.Ворошилова, д.20, кв.15)</t>
  </si>
  <si>
    <t xml:space="preserve">ПЛАН                                                                                                                                                                                           финансирования капитального ремонта муниципального жилищного фонда 
и объектов жилищно-коммунального хозяйства ЗАТО Северск на 2009 год </t>
  </si>
  <si>
    <t xml:space="preserve">Капитальный ремонт муниципального жилищного фонда ЗАТО Северск </t>
  </si>
  <si>
    <t>1.2.</t>
  </si>
  <si>
    <t>Муниципальный жилищный фонд города Северска</t>
  </si>
  <si>
    <t>Муниципальный жилищный фонд пос.Самусь</t>
  </si>
  <si>
    <t>Юртаева Наталья Владимировна</t>
  </si>
  <si>
    <t>77 38 86</t>
  </si>
  <si>
    <t>Утв.
Думой
 ЗАТО Северск 2009 г.</t>
  </si>
  <si>
    <t xml:space="preserve">ул.Ленинградская, 16а            </t>
  </si>
  <si>
    <t>Комплексный план мероприятий по подготовке к празднованию 60-летия г.Северска на 2007-2009 годы (капитальный ремонт фасадов домов муниципального жилищного фонда по адресам: просп.Коммунистический, 47 и просп.Коммунистический, 41)</t>
  </si>
  <si>
    <t>IV</t>
  </si>
  <si>
    <t>92 846,01»;</t>
  </si>
  <si>
    <t>Капитальный ремонт жилищного фонда ЗАТО Северск за счет межбюджетных трансфертов из областного бюджета на ремонт и приобретение жилья инвалидам и участникам Великой Отечественной войны 1941-1945 годов</t>
  </si>
  <si>
    <t>1.1.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</si>
</sst>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26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 wrapText="1"/>
    </xf>
    <xf numFmtId="43" fontId="19" fillId="0" borderId="0" xfId="61" applyFont="1" applyFill="1" applyAlignment="1">
      <alignment horizontal="right" vertical="justify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165" fontId="19" fillId="0" borderId="0" xfId="53" applyNumberFormat="1" applyFont="1" applyFill="1" applyBorder="1" applyAlignment="1" applyProtection="1">
      <alignment horizontal="left" vertical="center"/>
      <protection/>
    </xf>
    <xf numFmtId="166" fontId="19" fillId="0" borderId="0" xfId="0" applyNumberFormat="1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9" fontId="22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3" fontId="20" fillId="0" borderId="10" xfId="6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43" fontId="19" fillId="0" borderId="10" xfId="6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43" fontId="19" fillId="0" borderId="10" xfId="61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>
      <alignment/>
    </xf>
    <xf numFmtId="43" fontId="21" fillId="0" borderId="0" xfId="61" applyFont="1" applyFill="1" applyAlignment="1">
      <alignment horizontal="right"/>
    </xf>
    <xf numFmtId="4" fontId="20" fillId="0" borderId="10" xfId="61" applyNumberFormat="1" applyFont="1" applyFill="1" applyBorder="1" applyAlignment="1">
      <alignment horizontal="right" vertical="center" wrapText="1"/>
    </xf>
    <xf numFmtId="4" fontId="19" fillId="0" borderId="10" xfId="61" applyNumberFormat="1" applyFont="1" applyFill="1" applyBorder="1" applyAlignment="1">
      <alignment horizontal="right" vertical="center" wrapText="1"/>
    </xf>
    <xf numFmtId="4" fontId="19" fillId="0" borderId="10" xfId="61" applyNumberFormat="1" applyFont="1" applyFill="1" applyBorder="1" applyAlignment="1">
      <alignment horizontal="right" wrapText="1"/>
    </xf>
    <xf numFmtId="4" fontId="20" fillId="0" borderId="10" xfId="61" applyNumberFormat="1" applyFont="1" applyFill="1" applyBorder="1" applyAlignment="1">
      <alignment horizontal="right" wrapText="1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4" fontId="19" fillId="0" borderId="10" xfId="0" applyNumberFormat="1" applyFont="1" applyFill="1" applyBorder="1" applyAlignment="1">
      <alignment horizontal="right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 horizontal="left" vertical="justify"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Zero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8515625" defaultRowHeight="12.75" outlineLevelCol="1"/>
  <cols>
    <col min="1" max="1" width="8.7109375" style="6" bestFit="1" customWidth="1"/>
    <col min="2" max="2" width="57.28125" style="2" customWidth="1"/>
    <col min="3" max="5" width="15.7109375" style="3" hidden="1" customWidth="1" outlineLevel="1"/>
    <col min="6" max="6" width="15.7109375" style="4" hidden="1" customWidth="1" outlineLevel="1"/>
    <col min="7" max="7" width="15.7109375" style="4" customWidth="1" collapsed="1"/>
    <col min="8" max="9" width="15.7109375" style="4" customWidth="1"/>
    <col min="10" max="16384" width="8.8515625" style="4" customWidth="1"/>
  </cols>
  <sheetData>
    <row r="1" spans="1:9" ht="18" customHeight="1">
      <c r="A1" s="1"/>
      <c r="D1" s="57"/>
      <c r="E1" s="57"/>
      <c r="H1" s="57" t="s">
        <v>25</v>
      </c>
      <c r="I1" s="57"/>
    </row>
    <row r="2" spans="1:9" ht="15.75">
      <c r="A2" s="1"/>
      <c r="D2" s="5"/>
      <c r="H2" s="5" t="s">
        <v>0</v>
      </c>
      <c r="I2" s="3"/>
    </row>
    <row r="3" spans="4:9" ht="15.75">
      <c r="D3" s="7"/>
      <c r="H3" s="7" t="s">
        <v>29</v>
      </c>
      <c r="I3" s="3"/>
    </row>
    <row r="4" spans="1:2" ht="15.75">
      <c r="A4" s="6" t="s">
        <v>1</v>
      </c>
      <c r="B4" s="2" t="s">
        <v>1</v>
      </c>
    </row>
    <row r="5" spans="1:9" ht="63" customHeight="1">
      <c r="A5" s="6" t="s">
        <v>1</v>
      </c>
      <c r="B5" s="58" t="s">
        <v>44</v>
      </c>
      <c r="C5" s="58"/>
      <c r="D5" s="58"/>
      <c r="E5" s="58"/>
      <c r="F5" s="58"/>
      <c r="G5" s="58"/>
      <c r="H5" s="58"/>
      <c r="I5" s="58"/>
    </row>
    <row r="6" spans="5:9" ht="15.75">
      <c r="E6" s="8"/>
      <c r="I6" s="8" t="s">
        <v>2</v>
      </c>
    </row>
    <row r="7" spans="1:9" s="12" customFormat="1" ht="68.25" customHeight="1">
      <c r="A7" s="9" t="s">
        <v>3</v>
      </c>
      <c r="B7" s="10" t="s">
        <v>26</v>
      </c>
      <c r="C7" s="11" t="s">
        <v>30</v>
      </c>
      <c r="D7" s="11" t="s">
        <v>4</v>
      </c>
      <c r="E7" s="11" t="s">
        <v>30</v>
      </c>
      <c r="F7" s="38" t="s">
        <v>4</v>
      </c>
      <c r="G7" s="37" t="s">
        <v>51</v>
      </c>
      <c r="H7" s="38" t="s">
        <v>4</v>
      </c>
      <c r="I7" s="37" t="s">
        <v>32</v>
      </c>
    </row>
    <row r="8" spans="1:9" s="12" customFormat="1" ht="20.25" customHeight="1">
      <c r="A8" s="9" t="s">
        <v>6</v>
      </c>
      <c r="B8" s="51">
        <v>2</v>
      </c>
      <c r="C8" s="52"/>
      <c r="D8" s="52"/>
      <c r="E8" s="52">
        <v>3</v>
      </c>
      <c r="F8" s="53">
        <v>4</v>
      </c>
      <c r="G8" s="54">
        <v>3</v>
      </c>
      <c r="H8" s="53">
        <v>4</v>
      </c>
      <c r="I8" s="54">
        <v>5</v>
      </c>
    </row>
    <row r="9" spans="1:9" s="16" customFormat="1" ht="80.25" customHeight="1">
      <c r="A9" s="13" t="s">
        <v>5</v>
      </c>
      <c r="B9" s="14" t="s">
        <v>31</v>
      </c>
      <c r="C9" s="15" t="e">
        <f>C11+C27+C33</f>
        <v>#REF!</v>
      </c>
      <c r="D9" s="15" t="e">
        <f>D11+D27+D33</f>
        <v>#REF!</v>
      </c>
      <c r="E9" s="39" t="e">
        <f>E11+E27+E33</f>
        <v>#REF!</v>
      </c>
      <c r="F9" s="39"/>
      <c r="G9" s="39">
        <f>G10+G33</f>
        <v>83747</v>
      </c>
      <c r="H9" s="39"/>
      <c r="I9" s="39">
        <f>G9+H9</f>
        <v>83747</v>
      </c>
    </row>
    <row r="10" spans="1:9" s="16" customFormat="1" ht="30.75" customHeight="1">
      <c r="A10" s="13" t="s">
        <v>6</v>
      </c>
      <c r="B10" s="14" t="s">
        <v>45</v>
      </c>
      <c r="C10" s="15"/>
      <c r="D10" s="15"/>
      <c r="E10" s="39"/>
      <c r="F10" s="39"/>
      <c r="G10" s="39">
        <f>G11+G27</f>
        <v>77470.6</v>
      </c>
      <c r="H10" s="39"/>
      <c r="I10" s="39">
        <f aca="true" t="shared" si="0" ref="I10:I27">G10+H10</f>
        <v>77470.6</v>
      </c>
    </row>
    <row r="11" spans="1:9" s="16" customFormat="1" ht="15" customHeight="1">
      <c r="A11" s="13" t="s">
        <v>57</v>
      </c>
      <c r="B11" s="17" t="s">
        <v>47</v>
      </c>
      <c r="C11" s="15" t="e">
        <f>C12+C13+C23</f>
        <v>#REF!</v>
      </c>
      <c r="D11" s="15" t="e">
        <f>D12+D13+D23</f>
        <v>#REF!</v>
      </c>
      <c r="E11" s="39" t="e">
        <f aca="true" t="shared" si="1" ref="E11:E42">C11+D11</f>
        <v>#REF!</v>
      </c>
      <c r="F11" s="39"/>
      <c r="G11" s="39">
        <f>G12+G13+G23</f>
        <v>65238.3</v>
      </c>
      <c r="H11" s="39"/>
      <c r="I11" s="39">
        <f t="shared" si="0"/>
        <v>65238.3</v>
      </c>
    </row>
    <row r="12" spans="1:9" s="16" customFormat="1" ht="15.75">
      <c r="A12" s="13"/>
      <c r="B12" s="18" t="s">
        <v>7</v>
      </c>
      <c r="C12" s="19">
        <f>5885.3+13896.3+7380</f>
        <v>27161.6</v>
      </c>
      <c r="D12" s="33">
        <v>-8065.8</v>
      </c>
      <c r="E12" s="39">
        <f t="shared" si="1"/>
        <v>19095.8</v>
      </c>
      <c r="F12" s="39"/>
      <c r="G12" s="39">
        <f aca="true" t="shared" si="2" ref="G12:G43">E12+F12</f>
        <v>19095.8</v>
      </c>
      <c r="H12" s="39"/>
      <c r="I12" s="39">
        <f t="shared" si="0"/>
        <v>19095.8</v>
      </c>
    </row>
    <row r="13" spans="1:9" s="16" customFormat="1" ht="15.75">
      <c r="A13" s="13"/>
      <c r="B13" s="18" t="s">
        <v>8</v>
      </c>
      <c r="C13" s="15">
        <f>SUM(C14:C22)</f>
        <v>18792</v>
      </c>
      <c r="D13" s="15">
        <f>SUM(D14:D22)</f>
        <v>13449.199999999999</v>
      </c>
      <c r="E13" s="39">
        <f t="shared" si="1"/>
        <v>32241.199999999997</v>
      </c>
      <c r="F13" s="39"/>
      <c r="G13" s="39">
        <f t="shared" si="2"/>
        <v>32241.199999999997</v>
      </c>
      <c r="H13" s="39"/>
      <c r="I13" s="39">
        <f t="shared" si="0"/>
        <v>32241.199999999997</v>
      </c>
    </row>
    <row r="14" spans="1:9" s="24" customFormat="1" ht="15.75">
      <c r="A14" s="20"/>
      <c r="B14" s="21" t="s">
        <v>9</v>
      </c>
      <c r="C14" s="22">
        <v>1848</v>
      </c>
      <c r="D14" s="34">
        <v>50.7</v>
      </c>
      <c r="E14" s="40">
        <f t="shared" si="1"/>
        <v>1898.7</v>
      </c>
      <c r="F14" s="40"/>
      <c r="G14" s="40">
        <f t="shared" si="2"/>
        <v>1898.7</v>
      </c>
      <c r="H14" s="40"/>
      <c r="I14" s="40">
        <f t="shared" si="0"/>
        <v>1898.7</v>
      </c>
    </row>
    <row r="15" spans="1:9" s="24" customFormat="1" ht="15.75">
      <c r="A15" s="20"/>
      <c r="B15" s="21" t="s">
        <v>10</v>
      </c>
      <c r="C15" s="22">
        <v>1848</v>
      </c>
      <c r="D15" s="34">
        <v>22.1</v>
      </c>
      <c r="E15" s="40">
        <f t="shared" si="1"/>
        <v>1870.1</v>
      </c>
      <c r="F15" s="40"/>
      <c r="G15" s="40">
        <f t="shared" si="2"/>
        <v>1870.1</v>
      </c>
      <c r="H15" s="40"/>
      <c r="I15" s="40">
        <f t="shared" si="0"/>
        <v>1870.1</v>
      </c>
    </row>
    <row r="16" spans="1:9" s="16" customFormat="1" ht="15.75">
      <c r="A16" s="13"/>
      <c r="B16" s="21" t="s">
        <v>11</v>
      </c>
      <c r="C16" s="22">
        <v>3200</v>
      </c>
      <c r="D16" s="34">
        <v>645.5</v>
      </c>
      <c r="E16" s="40">
        <f t="shared" si="1"/>
        <v>3845.5</v>
      </c>
      <c r="F16" s="39"/>
      <c r="G16" s="40">
        <f t="shared" si="2"/>
        <v>3845.5</v>
      </c>
      <c r="H16" s="39"/>
      <c r="I16" s="40">
        <f t="shared" si="0"/>
        <v>3845.5</v>
      </c>
    </row>
    <row r="17" spans="1:9" s="24" customFormat="1" ht="15.75">
      <c r="A17" s="20"/>
      <c r="B17" s="21" t="s">
        <v>52</v>
      </c>
      <c r="C17" s="22">
        <v>2800</v>
      </c>
      <c r="D17" s="34">
        <v>-1086.5</v>
      </c>
      <c r="E17" s="40">
        <f t="shared" si="1"/>
        <v>1713.5</v>
      </c>
      <c r="F17" s="40"/>
      <c r="G17" s="40">
        <f t="shared" si="2"/>
        <v>1713.5</v>
      </c>
      <c r="H17" s="40"/>
      <c r="I17" s="40">
        <f t="shared" si="0"/>
        <v>1713.5</v>
      </c>
    </row>
    <row r="18" spans="1:9" s="16" customFormat="1" ht="15" customHeight="1">
      <c r="A18" s="13"/>
      <c r="B18" s="21" t="s">
        <v>37</v>
      </c>
      <c r="C18" s="22"/>
      <c r="D18" s="34">
        <v>8629.8</v>
      </c>
      <c r="E18" s="40">
        <f t="shared" si="1"/>
        <v>8629.8</v>
      </c>
      <c r="F18" s="39"/>
      <c r="G18" s="40">
        <f t="shared" si="2"/>
        <v>8629.8</v>
      </c>
      <c r="H18" s="39"/>
      <c r="I18" s="40">
        <f t="shared" si="0"/>
        <v>8629.8</v>
      </c>
    </row>
    <row r="19" spans="1:9" s="24" customFormat="1" ht="15" customHeight="1">
      <c r="A19" s="20"/>
      <c r="B19" s="21" t="s">
        <v>12</v>
      </c>
      <c r="C19" s="22">
        <v>3500</v>
      </c>
      <c r="D19" s="34">
        <v>25.4</v>
      </c>
      <c r="E19" s="40">
        <f t="shared" si="1"/>
        <v>3525.4</v>
      </c>
      <c r="F19" s="40"/>
      <c r="G19" s="40">
        <f t="shared" si="2"/>
        <v>3525.4</v>
      </c>
      <c r="H19" s="40"/>
      <c r="I19" s="40">
        <f t="shared" si="0"/>
        <v>3525.4</v>
      </c>
    </row>
    <row r="20" spans="1:9" s="24" customFormat="1" ht="15" customHeight="1">
      <c r="A20" s="20"/>
      <c r="B20" s="21" t="s">
        <v>13</v>
      </c>
      <c r="C20" s="22">
        <v>3400</v>
      </c>
      <c r="D20" s="34">
        <v>41</v>
      </c>
      <c r="E20" s="40">
        <f t="shared" si="1"/>
        <v>3441</v>
      </c>
      <c r="F20" s="40"/>
      <c r="G20" s="40">
        <f t="shared" si="2"/>
        <v>3441</v>
      </c>
      <c r="H20" s="40"/>
      <c r="I20" s="40">
        <f t="shared" si="0"/>
        <v>3441</v>
      </c>
    </row>
    <row r="21" spans="1:9" s="24" customFormat="1" ht="15.75">
      <c r="A21" s="20"/>
      <c r="B21" s="21" t="s">
        <v>14</v>
      </c>
      <c r="C21" s="25"/>
      <c r="D21" s="35">
        <v>3833.1</v>
      </c>
      <c r="E21" s="40">
        <f t="shared" si="1"/>
        <v>3833.1</v>
      </c>
      <c r="F21" s="40"/>
      <c r="G21" s="40">
        <f t="shared" si="2"/>
        <v>3833.1</v>
      </c>
      <c r="H21" s="40"/>
      <c r="I21" s="40">
        <f t="shared" si="0"/>
        <v>3833.1</v>
      </c>
    </row>
    <row r="22" spans="1:9" s="24" customFormat="1" ht="15" customHeight="1">
      <c r="A22" s="20"/>
      <c r="B22" s="21" t="s">
        <v>15</v>
      </c>
      <c r="C22" s="25">
        <v>2196</v>
      </c>
      <c r="D22" s="35">
        <v>1288.1</v>
      </c>
      <c r="E22" s="40">
        <f t="shared" si="1"/>
        <v>3484.1</v>
      </c>
      <c r="F22" s="40"/>
      <c r="G22" s="40">
        <f t="shared" si="2"/>
        <v>3484.1</v>
      </c>
      <c r="H22" s="40"/>
      <c r="I22" s="40">
        <f t="shared" si="0"/>
        <v>3484.1</v>
      </c>
    </row>
    <row r="23" spans="1:9" s="16" customFormat="1" ht="31.5">
      <c r="A23" s="13"/>
      <c r="B23" s="18" t="s">
        <v>16</v>
      </c>
      <c r="C23" s="15" t="e">
        <f>C24+C25+#REF!+#REF!+C26</f>
        <v>#REF!</v>
      </c>
      <c r="D23" s="15" t="e">
        <f>D24+D25+#REF!+#REF!+D26</f>
        <v>#REF!</v>
      </c>
      <c r="E23" s="39" t="e">
        <f t="shared" si="1"/>
        <v>#REF!</v>
      </c>
      <c r="F23" s="39"/>
      <c r="G23" s="39">
        <f>SUM(G24:G26)</f>
        <v>13901.3</v>
      </c>
      <c r="H23" s="39"/>
      <c r="I23" s="39">
        <f t="shared" si="0"/>
        <v>13901.3</v>
      </c>
    </row>
    <row r="24" spans="1:9" s="24" customFormat="1" ht="15.75">
      <c r="A24" s="20"/>
      <c r="B24" s="21" t="s">
        <v>17</v>
      </c>
      <c r="C24" s="25">
        <v>6493</v>
      </c>
      <c r="D24" s="35">
        <v>-1744.6</v>
      </c>
      <c r="E24" s="40">
        <f t="shared" si="1"/>
        <v>4748.4</v>
      </c>
      <c r="F24" s="40"/>
      <c r="G24" s="40">
        <f t="shared" si="2"/>
        <v>4748.4</v>
      </c>
      <c r="H24" s="40"/>
      <c r="I24" s="40">
        <f t="shared" si="0"/>
        <v>4748.4</v>
      </c>
    </row>
    <row r="25" spans="1:9" s="24" customFormat="1" ht="15.75">
      <c r="A25" s="20"/>
      <c r="B25" s="21" t="s">
        <v>38</v>
      </c>
      <c r="C25" s="25"/>
      <c r="D25" s="35">
        <v>4679.7</v>
      </c>
      <c r="E25" s="40">
        <f t="shared" si="1"/>
        <v>4679.7</v>
      </c>
      <c r="F25" s="40"/>
      <c r="G25" s="40">
        <f t="shared" si="2"/>
        <v>4679.7</v>
      </c>
      <c r="H25" s="40"/>
      <c r="I25" s="40">
        <f t="shared" si="0"/>
        <v>4679.7</v>
      </c>
    </row>
    <row r="26" spans="1:9" s="24" customFormat="1" ht="15.75">
      <c r="A26" s="20"/>
      <c r="B26" s="21" t="s">
        <v>18</v>
      </c>
      <c r="C26" s="25">
        <v>1392.4</v>
      </c>
      <c r="D26" s="35">
        <v>3080.8</v>
      </c>
      <c r="E26" s="40">
        <f t="shared" si="1"/>
        <v>4473.200000000001</v>
      </c>
      <c r="F26" s="40"/>
      <c r="G26" s="40">
        <f t="shared" si="2"/>
        <v>4473.200000000001</v>
      </c>
      <c r="H26" s="40"/>
      <c r="I26" s="40">
        <f t="shared" si="0"/>
        <v>4473.200000000001</v>
      </c>
    </row>
    <row r="27" spans="1:9" s="16" customFormat="1" ht="15.75">
      <c r="A27" s="13" t="s">
        <v>46</v>
      </c>
      <c r="B27" s="26" t="s">
        <v>48</v>
      </c>
      <c r="C27" s="15" t="e">
        <f>C28</f>
        <v>#REF!</v>
      </c>
      <c r="D27" s="15" t="e">
        <f>D28</f>
        <v>#REF!</v>
      </c>
      <c r="E27" s="39">
        <f>E28+E30</f>
        <v>12232.3</v>
      </c>
      <c r="F27" s="39"/>
      <c r="G27" s="39">
        <f t="shared" si="2"/>
        <v>12232.3</v>
      </c>
      <c r="H27" s="39"/>
      <c r="I27" s="39">
        <f t="shared" si="0"/>
        <v>12232.3</v>
      </c>
    </row>
    <row r="28" spans="1:9" s="16" customFormat="1" ht="15.75">
      <c r="A28" s="13"/>
      <c r="B28" s="18" t="s">
        <v>8</v>
      </c>
      <c r="C28" s="15" t="e">
        <f>C31+C32+#REF!</f>
        <v>#REF!</v>
      </c>
      <c r="D28" s="15" t="e">
        <f>D31+D32+#REF!</f>
        <v>#REF!</v>
      </c>
      <c r="E28" s="39">
        <f>E29</f>
        <v>9215.3</v>
      </c>
      <c r="F28" s="39"/>
      <c r="G28" s="39">
        <f>G29</f>
        <v>9215.3</v>
      </c>
      <c r="H28" s="39"/>
      <c r="I28" s="39">
        <f>I29</f>
        <v>9215.3</v>
      </c>
    </row>
    <row r="29" spans="1:9" s="16" customFormat="1" ht="15.75">
      <c r="A29" s="13"/>
      <c r="B29" s="21" t="s">
        <v>20</v>
      </c>
      <c r="C29" s="15"/>
      <c r="D29" s="15"/>
      <c r="E29" s="40">
        <v>9215.3</v>
      </c>
      <c r="F29" s="39"/>
      <c r="G29" s="40">
        <v>9215.3</v>
      </c>
      <c r="H29" s="39"/>
      <c r="I29" s="40">
        <v>9215.3</v>
      </c>
    </row>
    <row r="30" spans="1:9" s="16" customFormat="1" ht="31.5">
      <c r="A30" s="13"/>
      <c r="B30" s="18" t="s">
        <v>36</v>
      </c>
      <c r="C30" s="15"/>
      <c r="D30" s="15"/>
      <c r="E30" s="39">
        <f>E31+E32</f>
        <v>3017</v>
      </c>
      <c r="F30" s="39"/>
      <c r="G30" s="39">
        <f>G31+G32</f>
        <v>3017</v>
      </c>
      <c r="H30" s="39"/>
      <c r="I30" s="39">
        <f>I31+I32</f>
        <v>3017</v>
      </c>
    </row>
    <row r="31" spans="1:9" ht="15.75">
      <c r="A31" s="13"/>
      <c r="B31" s="21" t="s">
        <v>39</v>
      </c>
      <c r="C31" s="22">
        <v>2000</v>
      </c>
      <c r="D31" s="34">
        <v>687.5</v>
      </c>
      <c r="E31" s="40">
        <f t="shared" si="1"/>
        <v>2687.5</v>
      </c>
      <c r="F31" s="41"/>
      <c r="G31" s="41">
        <f t="shared" si="2"/>
        <v>2687.5</v>
      </c>
      <c r="H31" s="41"/>
      <c r="I31" s="41">
        <f aca="true" t="shared" si="3" ref="I31:I43">G31+H31</f>
        <v>2687.5</v>
      </c>
    </row>
    <row r="32" spans="1:9" ht="15.75">
      <c r="A32" s="13"/>
      <c r="B32" s="21" t="s">
        <v>40</v>
      </c>
      <c r="C32" s="22"/>
      <c r="D32" s="34">
        <v>329.5</v>
      </c>
      <c r="E32" s="40">
        <f t="shared" si="1"/>
        <v>329.5</v>
      </c>
      <c r="F32" s="41"/>
      <c r="G32" s="41">
        <f t="shared" si="2"/>
        <v>329.5</v>
      </c>
      <c r="H32" s="41"/>
      <c r="I32" s="41">
        <f t="shared" si="3"/>
        <v>329.5</v>
      </c>
    </row>
    <row r="33" spans="1:9" ht="31.5">
      <c r="A33" s="13" t="s">
        <v>19</v>
      </c>
      <c r="B33" s="18" t="s">
        <v>27</v>
      </c>
      <c r="C33" s="22"/>
      <c r="D33" s="36">
        <v>6276.4</v>
      </c>
      <c r="E33" s="39">
        <f t="shared" si="1"/>
        <v>6276.4</v>
      </c>
      <c r="F33" s="41"/>
      <c r="G33" s="39">
        <f t="shared" si="2"/>
        <v>6276.4</v>
      </c>
      <c r="H33" s="41"/>
      <c r="I33" s="39">
        <f t="shared" si="3"/>
        <v>6276.4</v>
      </c>
    </row>
    <row r="34" spans="1:9" ht="15.75">
      <c r="A34" s="13"/>
      <c r="B34" s="21" t="s">
        <v>28</v>
      </c>
      <c r="C34" s="22"/>
      <c r="D34" s="35">
        <v>6276.4</v>
      </c>
      <c r="E34" s="40">
        <f t="shared" si="1"/>
        <v>6276.4</v>
      </c>
      <c r="F34" s="41"/>
      <c r="G34" s="41">
        <f t="shared" si="2"/>
        <v>6276.4</v>
      </c>
      <c r="H34" s="41"/>
      <c r="I34" s="41">
        <f t="shared" si="3"/>
        <v>6276.4</v>
      </c>
    </row>
    <row r="35" spans="1:9" ht="79.5" customHeight="1">
      <c r="A35" s="13" t="s">
        <v>21</v>
      </c>
      <c r="B35" s="18" t="s">
        <v>35</v>
      </c>
      <c r="C35" s="22"/>
      <c r="D35" s="35"/>
      <c r="E35" s="39">
        <f>E36+E39</f>
        <v>417.01</v>
      </c>
      <c r="F35" s="39">
        <f>F36+F39</f>
        <v>0</v>
      </c>
      <c r="G35" s="39">
        <f t="shared" si="2"/>
        <v>417.01</v>
      </c>
      <c r="H35" s="39">
        <f>H36+H39</f>
        <v>0</v>
      </c>
      <c r="I35" s="39">
        <f t="shared" si="3"/>
        <v>417.01</v>
      </c>
    </row>
    <row r="36" spans="1:9" ht="15.75">
      <c r="A36" s="13" t="s">
        <v>6</v>
      </c>
      <c r="B36" s="47" t="s">
        <v>47</v>
      </c>
      <c r="C36" s="22"/>
      <c r="D36" s="35"/>
      <c r="E36" s="39">
        <f>E37</f>
        <v>143.24</v>
      </c>
      <c r="F36" s="39">
        <f>F37</f>
        <v>0</v>
      </c>
      <c r="G36" s="39">
        <f t="shared" si="2"/>
        <v>143.24</v>
      </c>
      <c r="H36" s="39">
        <f>H37</f>
        <v>0</v>
      </c>
      <c r="I36" s="39">
        <f t="shared" si="3"/>
        <v>143.24</v>
      </c>
    </row>
    <row r="37" spans="1:9" ht="15.75">
      <c r="A37" s="13"/>
      <c r="B37" s="48" t="s">
        <v>33</v>
      </c>
      <c r="C37" s="22"/>
      <c r="D37" s="35"/>
      <c r="E37" s="39">
        <f>E38</f>
        <v>143.24</v>
      </c>
      <c r="F37" s="39">
        <f>F38</f>
        <v>0</v>
      </c>
      <c r="G37" s="39">
        <f t="shared" si="2"/>
        <v>143.24</v>
      </c>
      <c r="H37" s="39">
        <f>H38</f>
        <v>0</v>
      </c>
      <c r="I37" s="39">
        <f t="shared" si="3"/>
        <v>143.24</v>
      </c>
    </row>
    <row r="38" spans="1:9" ht="15.75">
      <c r="A38" s="13"/>
      <c r="B38" s="46" t="s">
        <v>34</v>
      </c>
      <c r="C38" s="22"/>
      <c r="D38" s="35"/>
      <c r="E38" s="50">
        <v>143.24</v>
      </c>
      <c r="F38" s="50"/>
      <c r="G38" s="40">
        <f t="shared" si="2"/>
        <v>143.24</v>
      </c>
      <c r="H38" s="50"/>
      <c r="I38" s="40">
        <f t="shared" si="3"/>
        <v>143.24</v>
      </c>
    </row>
    <row r="39" spans="1:9" ht="31.5">
      <c r="A39" s="13" t="s">
        <v>19</v>
      </c>
      <c r="B39" s="49" t="s">
        <v>41</v>
      </c>
      <c r="C39" s="22"/>
      <c r="D39" s="35"/>
      <c r="E39" s="39">
        <f>E40</f>
        <v>273.77</v>
      </c>
      <c r="F39" s="39">
        <f>F40</f>
        <v>0</v>
      </c>
      <c r="G39" s="39">
        <f t="shared" si="2"/>
        <v>273.77</v>
      </c>
      <c r="H39" s="39">
        <f>H40</f>
        <v>0</v>
      </c>
      <c r="I39" s="39">
        <f t="shared" si="3"/>
        <v>273.77</v>
      </c>
    </row>
    <row r="40" spans="1:9" ht="15.75">
      <c r="A40" s="13"/>
      <c r="B40" s="45" t="s">
        <v>42</v>
      </c>
      <c r="C40" s="22"/>
      <c r="D40" s="35"/>
      <c r="E40" s="40">
        <v>273.77</v>
      </c>
      <c r="F40" s="40"/>
      <c r="G40" s="40">
        <f t="shared" si="2"/>
        <v>273.77</v>
      </c>
      <c r="H40" s="40"/>
      <c r="I40" s="40">
        <f t="shared" si="3"/>
        <v>273.77</v>
      </c>
    </row>
    <row r="41" spans="1:9" ht="58.5" customHeight="1">
      <c r="A41" s="13" t="s">
        <v>23</v>
      </c>
      <c r="B41" s="14" t="s">
        <v>22</v>
      </c>
      <c r="C41" s="15">
        <f>C42</f>
        <v>5725</v>
      </c>
      <c r="D41" s="15"/>
      <c r="E41" s="39">
        <f t="shared" si="1"/>
        <v>5725</v>
      </c>
      <c r="F41" s="39">
        <f>F42+F43</f>
        <v>589</v>
      </c>
      <c r="G41" s="39">
        <f t="shared" si="2"/>
        <v>6314</v>
      </c>
      <c r="H41" s="39">
        <f>H42+H43</f>
        <v>0</v>
      </c>
      <c r="I41" s="39">
        <f t="shared" si="3"/>
        <v>6314</v>
      </c>
    </row>
    <row r="42" spans="1:9" ht="94.5">
      <c r="A42" s="13" t="s">
        <v>6</v>
      </c>
      <c r="B42" s="27" t="s">
        <v>53</v>
      </c>
      <c r="C42" s="23">
        <v>5725</v>
      </c>
      <c r="D42" s="23"/>
      <c r="E42" s="40">
        <f t="shared" si="1"/>
        <v>5725</v>
      </c>
      <c r="F42" s="41"/>
      <c r="G42" s="41">
        <f t="shared" si="2"/>
        <v>5725</v>
      </c>
      <c r="H42" s="41"/>
      <c r="I42" s="41">
        <f t="shared" si="3"/>
        <v>5725</v>
      </c>
    </row>
    <row r="43" spans="1:9" ht="94.5">
      <c r="A43" s="13" t="s">
        <v>19</v>
      </c>
      <c r="B43" s="55" t="s">
        <v>43</v>
      </c>
      <c r="C43" s="15"/>
      <c r="D43" s="15"/>
      <c r="E43" s="39"/>
      <c r="F43" s="41">
        <v>589</v>
      </c>
      <c r="G43" s="41">
        <f t="shared" si="2"/>
        <v>589</v>
      </c>
      <c r="H43" s="41"/>
      <c r="I43" s="41">
        <f t="shared" si="3"/>
        <v>589</v>
      </c>
    </row>
    <row r="44" spans="1:9" ht="78.75">
      <c r="A44" s="13" t="s">
        <v>54</v>
      </c>
      <c r="B44" s="14" t="s">
        <v>56</v>
      </c>
      <c r="C44" s="15" t="e">
        <f>#REF!</f>
        <v>#REF!</v>
      </c>
      <c r="D44" s="15"/>
      <c r="E44" s="39" t="e">
        <f>C44+D44</f>
        <v>#REF!</v>
      </c>
      <c r="F44" s="39" t="e">
        <f>#REF!+F45</f>
        <v>#REF!</v>
      </c>
      <c r="G44" s="39"/>
      <c r="H44" s="39">
        <v>2368</v>
      </c>
      <c r="I44" s="39">
        <f>H44+G44</f>
        <v>2368</v>
      </c>
    </row>
    <row r="45" spans="1:9" ht="15.75">
      <c r="A45" s="13"/>
      <c r="B45" s="28" t="s">
        <v>24</v>
      </c>
      <c r="C45" s="15" t="e">
        <f>C9+C41+#REF!</f>
        <v>#REF!</v>
      </c>
      <c r="D45" s="15" t="e">
        <f>D9+D41+#REF!</f>
        <v>#REF!</v>
      </c>
      <c r="E45" s="42" t="e">
        <f>E9+E35+E41</f>
        <v>#REF!</v>
      </c>
      <c r="F45" s="39">
        <f>F41+F35+F9</f>
        <v>589</v>
      </c>
      <c r="G45" s="42">
        <f>G9+G35+G41</f>
        <v>90478.01</v>
      </c>
      <c r="H45" s="39">
        <f>H41+H35+H9+H44</f>
        <v>2368</v>
      </c>
      <c r="I45" s="42" t="s">
        <v>55</v>
      </c>
    </row>
    <row r="46" spans="1:9" ht="15.75">
      <c r="A46" s="29"/>
      <c r="B46" s="30"/>
      <c r="C46" s="31"/>
      <c r="D46" s="31"/>
      <c r="E46" s="31"/>
      <c r="I46" s="56"/>
    </row>
    <row r="47" spans="1:5" ht="409.5" customHeight="1">
      <c r="A47" s="29"/>
      <c r="B47" s="30"/>
      <c r="C47" s="31"/>
      <c r="D47" s="31"/>
      <c r="E47" s="31"/>
    </row>
    <row r="48" spans="1:5" ht="15.75">
      <c r="A48" s="43"/>
      <c r="B48" s="43"/>
      <c r="C48" s="32"/>
      <c r="D48" s="32"/>
      <c r="E48" s="32"/>
    </row>
    <row r="49" spans="1:5" ht="15.75">
      <c r="A49" s="44"/>
      <c r="B49" s="44"/>
      <c r="C49" s="32"/>
      <c r="D49" s="32"/>
      <c r="E49" s="32"/>
    </row>
    <row r="64" ht="15.75">
      <c r="A64" s="43" t="s">
        <v>49</v>
      </c>
    </row>
    <row r="65" ht="15.75">
      <c r="A65" s="44" t="s">
        <v>50</v>
      </c>
    </row>
  </sheetData>
  <sheetProtection/>
  <mergeCells count="3">
    <mergeCell ref="D1:E1"/>
    <mergeCell ref="H1:I1"/>
    <mergeCell ref="B5:I5"/>
  </mergeCells>
  <printOptions/>
  <pageMargins left="1.1811023622047245" right="0.3937007874015748" top="0.3937007874015748" bottom="0.3937007874015748" header="0.3937007874015748" footer="0.3937007874015748"/>
  <pageSetup fitToHeight="57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2009-10-09T01:16:15Z</cp:lastPrinted>
  <dcterms:created xsi:type="dcterms:W3CDTF">2009-01-12T06:28:13Z</dcterms:created>
  <dcterms:modified xsi:type="dcterms:W3CDTF">2009-10-15T10:48:18Z</dcterms:modified>
  <cp:category/>
  <cp:version/>
  <cp:contentType/>
  <cp:contentStatus/>
</cp:coreProperties>
</file>