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'Отчет'!$18:$19</definedName>
    <definedName name="_xlnm.Print_Area" localSheetId="0">'Отчет'!$A$1:$E$74</definedName>
  </definedNames>
  <calcPr fullCalcOnLoad="1" refMode="R1C1"/>
</workbook>
</file>

<file path=xl/sharedStrings.xml><?xml version="1.0" encoding="utf-8"?>
<sst xmlns="http://schemas.openxmlformats.org/spreadsheetml/2006/main" count="130" uniqueCount="75">
  <si>
    <t xml:space="preserve"> </t>
  </si>
  <si>
    <t>(плюс, минус)</t>
  </si>
  <si>
    <t>Утв.план 1кв</t>
  </si>
  <si>
    <t>Уточн.план 1 кв</t>
  </si>
  <si>
    <t>Утв.план 2 кв</t>
  </si>
  <si>
    <t>Уточн.план 2 кв</t>
  </si>
  <si>
    <t>Утв.план 3 кв</t>
  </si>
  <si>
    <t>Уточн.план 3 кв</t>
  </si>
  <si>
    <t>Утв.план 4 кв</t>
  </si>
  <si>
    <t>Уточн.план 4 кв</t>
  </si>
  <si>
    <t xml:space="preserve">  </t>
  </si>
  <si>
    <t>Раздел, Подраздел</t>
  </si>
  <si>
    <t>Получатели бюджетных средств</t>
  </si>
  <si>
    <t>к решению Думы ЗАТО Северск</t>
  </si>
  <si>
    <t>Утв.
Думой
ЗАТО Северск 2008 г.</t>
  </si>
  <si>
    <t>Уточн.
Думой
 ЗАТО Северск 2008 г.</t>
  </si>
  <si>
    <t>В расчет утвержденных лимитов включены кварталы:1 кв.,2 кв.,3 кв.,4 кв.</t>
  </si>
  <si>
    <t>(тыс.руб.)</t>
  </si>
  <si>
    <t xml:space="preserve"> Расчет  за период с 10 Января 2008 г. по 21 Февраля 2008 г.</t>
  </si>
  <si>
    <t>Действующие и отложенные документы, бюджет и внебюджет</t>
  </si>
  <si>
    <t xml:space="preserve">Задана маска для классификации:--- **** ----*02 --- 225 </t>
  </si>
  <si>
    <t>0300</t>
  </si>
  <si>
    <t>Национальная безопасность и правоохранительная деятельность</t>
  </si>
  <si>
    <t>0302</t>
  </si>
  <si>
    <t>УКС ЖКХ Т и С  - программа профилактики правонарушений в ЗАТО Северск</t>
  </si>
  <si>
    <t>0700</t>
  </si>
  <si>
    <t>Образование</t>
  </si>
  <si>
    <t>0702</t>
  </si>
  <si>
    <t>0709</t>
  </si>
  <si>
    <t>УКС ЖКХ Т и С</t>
  </si>
  <si>
    <t xml:space="preserve"> - программа "Развитие материально-технической базы оздоровительных лагерей"</t>
  </si>
  <si>
    <t xml:space="preserve"> - план мероприятий по обеспечению мер пожарной безопасности дошкольных образовательных учреждений</t>
  </si>
  <si>
    <t xml:space="preserve"> - план мероприятий по обеспечению мер пожарной безопасности общеобразовательных учреждений</t>
  </si>
  <si>
    <t xml:space="preserve"> - план мероприятий по обеспечению мер пожарной безопасности подведомственных учреждений дополнительного образования</t>
  </si>
  <si>
    <t>0800</t>
  </si>
  <si>
    <t>Культура, кинематография и средства массовой информации</t>
  </si>
  <si>
    <t>0806</t>
  </si>
  <si>
    <t>УКС ЖКХ Т и С  - план мероприятий по обеспечению мер пожарной безопасности учреждений культуры</t>
  </si>
  <si>
    <t xml:space="preserve"> - капитальный ремонт общеобразовательных учреждений (школы)</t>
  </si>
  <si>
    <t xml:space="preserve"> - капитальный ремонт дошкольных образовательных учреждений</t>
  </si>
  <si>
    <t xml:space="preserve"> - капитальный ремонт учреждений дополнительного образования (спортивной направленности)</t>
  </si>
  <si>
    <t>МУ "СМТ"</t>
  </si>
  <si>
    <t xml:space="preserve"> - план мероприятий по обеспечению мер пожарной безопасности учреждений культуры</t>
  </si>
  <si>
    <t xml:space="preserve"> - комплексный план мероприятий по подготовке к 60-летию г.Северска учреждений культуры</t>
  </si>
  <si>
    <t>0701</t>
  </si>
  <si>
    <t>УКС ЖКХ Т и С  - капитальный ремонт дошкольных образовательных учреждений</t>
  </si>
  <si>
    <t xml:space="preserve"> - капитальный ремонт подведомственных учреждений дополнительного образования</t>
  </si>
  <si>
    <t>0900</t>
  </si>
  <si>
    <t>Здравоохранение, физическая культура и спорт</t>
  </si>
  <si>
    <t>0910</t>
  </si>
  <si>
    <t>ВСЕГО:</t>
  </si>
  <si>
    <t xml:space="preserve"> 1</t>
  </si>
  <si>
    <t xml:space="preserve">Курапова Ольга Николаевна.                  
77 39 25 </t>
  </si>
  <si>
    <t>I</t>
  </si>
  <si>
    <t>II</t>
  </si>
  <si>
    <t>III</t>
  </si>
  <si>
    <t xml:space="preserve"> - комплексный план мероприятий по подготовке к 60-летию г.Северска (СДЮСШОР "Лидер")</t>
  </si>
  <si>
    <t>IV</t>
  </si>
  <si>
    <t>УКС ЖКХ Т и С  - капитальный ремонт общеобразовательных учреждений (школы) за счет средств остатка субвенции  ФБ  2007 года</t>
  </si>
  <si>
    <t xml:space="preserve">УКС ЖКХ Т и С  </t>
  </si>
  <si>
    <t xml:space="preserve"> - капитальный ремонт МОУ ЗАТО Северск ДОД  ДЮСШ НВС "Русь"</t>
  </si>
  <si>
    <t>0801</t>
  </si>
  <si>
    <t>УКС ЖКХ ТиС- комплексный план мероприятий по подготовке к 60-летию г.Северска учреждений культуры</t>
  </si>
  <si>
    <t>УКС ЖКХ Т и С  - комплексный план мероприятий по подготовке 
к 60-летию г.Северска учреждений культуры</t>
  </si>
  <si>
    <t>УКС ЖКХ Т и С  - субсидия на реализацию мероприятий областной целевой программы "Развитие физкультуры и спорта", капитальный ремонт СДЮСШОР "Лидер"</t>
  </si>
  <si>
    <t xml:space="preserve"> - программа "Развитие материально-технической базы 
оздоровительных лагерей"</t>
  </si>
  <si>
    <t>Капитальный ремонт за счет субсидии федерального бюджета на развитие и поддержку социальной и инженерной инфраструктуры, в том числе:</t>
  </si>
  <si>
    <t>Капитальный ремонт за счет субсидии областного бюджета на ремонт муниципальных объектов социальной сферы, закрепленных на праве оперативного управления за муниципальными учреждениями культуры, образования, в том числе:</t>
  </si>
  <si>
    <t>Капитальный ремонт за счет средств остатка субвенции ФБ 2007 года</t>
  </si>
  <si>
    <t>Капитальный ремонт за счет средств местного бюджета, в том числе:</t>
  </si>
  <si>
    <t>(тыс. руб.)</t>
  </si>
  <si>
    <t>План финансирования капитальных ремонтов объектов бюджетной сферы 
ЗАТО Северск на 2008 год</t>
  </si>
  <si>
    <t>« Приложение 11</t>
  </si>
  <si>
    <r>
      <t>»</t>
    </r>
    <r>
      <rPr>
        <sz val="9"/>
        <rFont val="Times New Roman"/>
        <family val="1"/>
      </rPr>
      <t>.</t>
    </r>
  </si>
  <si>
    <r>
      <t>от_</t>
    </r>
    <r>
      <rPr>
        <u val="single"/>
        <sz val="12"/>
        <rFont val="Times New Roman"/>
        <family val="1"/>
      </rPr>
      <t>27.03.</t>
    </r>
    <r>
      <rPr>
        <sz val="12"/>
        <rFont val="Times New Roman"/>
        <family val="1"/>
      </rPr>
      <t>2008 №__</t>
    </r>
    <r>
      <rPr>
        <u val="single"/>
        <sz val="12"/>
        <rFont val="Times New Roman"/>
        <family val="1"/>
      </rPr>
      <t>49/7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</si>
</sst>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11">
    <font>
      <sz val="10"/>
      <name val="Arial"/>
      <family val="0"/>
    </font>
    <font>
      <sz val="8"/>
      <name val="Arial"/>
      <family val="0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3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166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justify" wrapText="1"/>
    </xf>
    <xf numFmtId="0" fontId="3" fillId="0" borderId="2" xfId="0" applyFont="1" applyBorder="1" applyAlignment="1">
      <alignment horizontal="center" vertical="justify" wrapText="1"/>
    </xf>
    <xf numFmtId="49" fontId="3" fillId="0" borderId="2" xfId="0" applyNumberFormat="1" applyFont="1" applyBorder="1" applyAlignment="1">
      <alignment horizontal="left" vertical="justify" wrapText="1"/>
    </xf>
    <xf numFmtId="4" fontId="3" fillId="0" borderId="2" xfId="0" applyNumberFormat="1" applyFont="1" applyBorder="1" applyAlignment="1">
      <alignment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justify" wrapText="1"/>
    </xf>
    <xf numFmtId="4" fontId="4" fillId="0" borderId="2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49" fontId="3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justify" wrapText="1"/>
    </xf>
    <xf numFmtId="4" fontId="5" fillId="0" borderId="2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49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49" fontId="5" fillId="0" borderId="2" xfId="0" applyNumberFormat="1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/>
    </xf>
    <xf numFmtId="14" fontId="0" fillId="0" borderId="0" xfId="0" applyNumberFormat="1" applyAlignment="1">
      <alignment horizontal="left"/>
    </xf>
    <xf numFmtId="166" fontId="3" fillId="0" borderId="0" xfId="0" applyNumberFormat="1" applyFont="1" applyAlignment="1">
      <alignment horizontal="right"/>
    </xf>
    <xf numFmtId="166" fontId="8" fillId="0" borderId="0" xfId="0" applyNumberFormat="1" applyFont="1" applyAlignment="1">
      <alignment/>
    </xf>
    <xf numFmtId="166" fontId="8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6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5" fontId="3" fillId="2" borderId="0" xfId="17" applyNumberFormat="1" applyFont="1" applyFill="1" applyBorder="1" applyAlignment="1" applyProtection="1">
      <alignment horizontal="left" vertical="center"/>
      <protection/>
    </xf>
  </cellXfs>
  <cellStyles count="7">
    <cellStyle name="Normal" xfId="0"/>
    <cellStyle name="Currency" xfId="15"/>
    <cellStyle name="Currency [0]" xfId="16"/>
    <cellStyle name="Обычный_proekt_2005_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8"/>
  <sheetViews>
    <sheetView showZeros="0" tabSelected="1" zoomScale="75" zoomScaleNormal="75" zoomScaleSheetLayoutView="75" workbookViewId="0" topLeftCell="A2">
      <selection activeCell="D3" sqref="D3:E3"/>
    </sheetView>
  </sheetViews>
  <sheetFormatPr defaultColWidth="9.140625" defaultRowHeight="12.75"/>
  <cols>
    <col min="1" max="1" width="8.7109375" style="14" customWidth="1"/>
    <col min="2" max="2" width="66.28125" style="16" customWidth="1"/>
    <col min="3" max="3" width="15.28125" style="8" customWidth="1"/>
    <col min="4" max="4" width="15.7109375" style="8" customWidth="1"/>
    <col min="5" max="5" width="15.421875" style="8" customWidth="1"/>
    <col min="6" max="7" width="17.7109375" style="8" hidden="1" customWidth="1"/>
    <col min="8" max="17" width="17.7109375" style="7" hidden="1" customWidth="1"/>
    <col min="18" max="18" width="8.8515625" style="7" hidden="1" customWidth="1"/>
    <col min="19" max="16384" width="8.8515625" style="7" customWidth="1"/>
  </cols>
  <sheetData>
    <row r="1" spans="3:16" ht="15.75">
      <c r="C1" s="40"/>
      <c r="D1" s="44" t="s">
        <v>72</v>
      </c>
      <c r="E1" s="44"/>
      <c r="P1" s="6"/>
    </row>
    <row r="2" spans="1:5" ht="15.75">
      <c r="A2" s="14" t="s">
        <v>10</v>
      </c>
      <c r="D2" s="45" t="s">
        <v>13</v>
      </c>
      <c r="E2" s="46"/>
    </row>
    <row r="3" spans="1:5" ht="15.75">
      <c r="A3" s="14" t="s">
        <v>10</v>
      </c>
      <c r="D3" s="47" t="s">
        <v>74</v>
      </c>
      <c r="E3" s="46"/>
    </row>
    <row r="4" spans="1:2" ht="15.75">
      <c r="A4" s="14" t="s">
        <v>10</v>
      </c>
      <c r="B4" s="16" t="s">
        <v>0</v>
      </c>
    </row>
    <row r="5" spans="1:9" ht="54.75" customHeight="1">
      <c r="A5" s="14" t="s">
        <v>10</v>
      </c>
      <c r="B5" s="42" t="s">
        <v>71</v>
      </c>
      <c r="C5" s="43"/>
      <c r="D5" s="43"/>
      <c r="E5" s="13"/>
      <c r="F5" s="13"/>
      <c r="G5" s="13"/>
      <c r="H5" s="13"/>
      <c r="I5" s="13"/>
    </row>
    <row r="6" spans="1:2" ht="15.75" hidden="1">
      <c r="A6" s="14" t="s">
        <v>10</v>
      </c>
      <c r="B6" s="16" t="s">
        <v>18</v>
      </c>
    </row>
    <row r="7" spans="1:2" ht="15.75" hidden="1">
      <c r="A7" s="14" t="s">
        <v>10</v>
      </c>
      <c r="B7" s="16" t="s">
        <v>19</v>
      </c>
    </row>
    <row r="8" ht="15.75" hidden="1">
      <c r="B8" s="16" t="s">
        <v>0</v>
      </c>
    </row>
    <row r="9" ht="31.5" hidden="1">
      <c r="B9" s="16" t="s">
        <v>16</v>
      </c>
    </row>
    <row r="10" ht="15.75" hidden="1">
      <c r="B10" s="16" t="s">
        <v>20</v>
      </c>
    </row>
    <row r="11" ht="15.75" hidden="1"/>
    <row r="12" ht="15.75" hidden="1"/>
    <row r="13" ht="15.75" hidden="1"/>
    <row r="14" ht="15.75" hidden="1"/>
    <row r="15" ht="15.75" hidden="1"/>
    <row r="16" ht="15.75" hidden="1"/>
    <row r="17" spans="5:17" ht="15.75">
      <c r="E17" s="39" t="s">
        <v>70</v>
      </c>
      <c r="P17" s="7" t="s">
        <v>17</v>
      </c>
      <c r="Q17" s="12"/>
    </row>
    <row r="18" spans="1:17" s="9" customFormat="1" ht="75" customHeight="1">
      <c r="A18" s="10" t="s">
        <v>11</v>
      </c>
      <c r="B18" s="23" t="s">
        <v>12</v>
      </c>
      <c r="C18" s="4" t="s">
        <v>14</v>
      </c>
      <c r="D18" s="5" t="s">
        <v>1</v>
      </c>
      <c r="E18" s="4" t="s">
        <v>15</v>
      </c>
      <c r="F18" s="4" t="s">
        <v>2</v>
      </c>
      <c r="G18" s="5" t="s">
        <v>1</v>
      </c>
      <c r="H18" s="5" t="s">
        <v>3</v>
      </c>
      <c r="I18" s="4" t="s">
        <v>4</v>
      </c>
      <c r="J18" s="5" t="s">
        <v>1</v>
      </c>
      <c r="K18" s="5" t="s">
        <v>5</v>
      </c>
      <c r="L18" s="4" t="s">
        <v>6</v>
      </c>
      <c r="M18" s="5" t="s">
        <v>1</v>
      </c>
      <c r="N18" s="5" t="s">
        <v>7</v>
      </c>
      <c r="O18" s="4" t="s">
        <v>8</v>
      </c>
      <c r="P18" s="5" t="s">
        <v>1</v>
      </c>
      <c r="Q18" s="5" t="s">
        <v>9</v>
      </c>
    </row>
    <row r="19" spans="1:17" s="9" customFormat="1" ht="15.75" customHeight="1">
      <c r="A19" s="15" t="s">
        <v>51</v>
      </c>
      <c r="B19" s="17">
        <v>2</v>
      </c>
      <c r="C19" s="11">
        <v>3</v>
      </c>
      <c r="D19" s="11">
        <v>4</v>
      </c>
      <c r="E19" s="11">
        <v>5</v>
      </c>
      <c r="F19" s="11">
        <v>6</v>
      </c>
      <c r="G19" s="11">
        <v>7</v>
      </c>
      <c r="H19" s="11">
        <v>8</v>
      </c>
      <c r="I19" s="11">
        <v>9</v>
      </c>
      <c r="J19" s="11">
        <v>10</v>
      </c>
      <c r="K19" s="11">
        <v>11</v>
      </c>
      <c r="L19" s="11">
        <v>12</v>
      </c>
      <c r="M19" s="11">
        <v>13</v>
      </c>
      <c r="N19" s="11">
        <v>14</v>
      </c>
      <c r="O19" s="11">
        <v>15</v>
      </c>
      <c r="P19" s="11">
        <v>16</v>
      </c>
      <c r="Q19" s="11">
        <v>17</v>
      </c>
    </row>
    <row r="20" spans="1:17" s="32" customFormat="1" ht="37.5">
      <c r="A20" s="31" t="s">
        <v>53</v>
      </c>
      <c r="B20" s="34" t="s">
        <v>69</v>
      </c>
      <c r="C20" s="28">
        <f>SUM(C21+C24+C34)</f>
        <v>7153.9</v>
      </c>
      <c r="D20" s="28">
        <f>SUM(D21+D24+D34)</f>
        <v>-200</v>
      </c>
      <c r="E20" s="28">
        <f>SUM(E21+E24+E34)</f>
        <v>6953.9</v>
      </c>
      <c r="F20" s="28">
        <v>1619</v>
      </c>
      <c r="G20" s="28">
        <v>-200</v>
      </c>
      <c r="H20" s="28">
        <v>1419</v>
      </c>
      <c r="I20" s="28">
        <v>1550</v>
      </c>
      <c r="J20" s="28">
        <v>0</v>
      </c>
      <c r="K20" s="28">
        <v>1550</v>
      </c>
      <c r="L20" s="28">
        <v>2684.9</v>
      </c>
      <c r="M20" s="28">
        <v>0</v>
      </c>
      <c r="N20" s="28">
        <v>2684.9</v>
      </c>
      <c r="O20" s="28">
        <v>1300</v>
      </c>
      <c r="P20" s="28">
        <v>0</v>
      </c>
      <c r="Q20" s="28">
        <v>1300</v>
      </c>
    </row>
    <row r="21" spans="1:17" s="6" customFormat="1" ht="31.5">
      <c r="A21" s="20" t="s">
        <v>21</v>
      </c>
      <c r="B21" s="26" t="s">
        <v>22</v>
      </c>
      <c r="C21" s="22">
        <f>SUM(C22)</f>
        <v>200</v>
      </c>
      <c r="D21" s="22">
        <f>SUM(D22)</f>
        <v>-200</v>
      </c>
      <c r="E21" s="22">
        <f>SUM(E22)</f>
        <v>0</v>
      </c>
      <c r="F21" s="22">
        <v>200</v>
      </c>
      <c r="G21" s="22">
        <v>-200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</row>
    <row r="22" spans="1:17" ht="31.5">
      <c r="A22" s="15" t="s">
        <v>23</v>
      </c>
      <c r="B22" s="18" t="s">
        <v>24</v>
      </c>
      <c r="C22" s="19">
        <v>200</v>
      </c>
      <c r="D22" s="19">
        <v>-200</v>
      </c>
      <c r="E22" s="19">
        <v>0</v>
      </c>
      <c r="F22" s="19">
        <v>200</v>
      </c>
      <c r="G22" s="19">
        <v>-200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</row>
    <row r="23" spans="1:17" ht="15.75" hidden="1">
      <c r="A23" s="15"/>
      <c r="B23" s="21"/>
      <c r="C23" s="22"/>
      <c r="D23" s="22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s="6" customFormat="1" ht="15.75">
      <c r="A24" s="20" t="s">
        <v>25</v>
      </c>
      <c r="B24" s="21" t="s">
        <v>26</v>
      </c>
      <c r="C24" s="22">
        <f>SUM(C26:C33)</f>
        <v>6453.9</v>
      </c>
      <c r="D24" s="22">
        <f>SUM(D26:D33)</f>
        <v>0</v>
      </c>
      <c r="E24" s="22">
        <f>SUM(E26:E33)</f>
        <v>6453.9</v>
      </c>
      <c r="F24" s="22">
        <v>1419</v>
      </c>
      <c r="G24" s="22">
        <v>0</v>
      </c>
      <c r="H24" s="22">
        <v>1419</v>
      </c>
      <c r="I24" s="22">
        <v>1550</v>
      </c>
      <c r="J24" s="22">
        <v>0</v>
      </c>
      <c r="K24" s="22">
        <v>1550</v>
      </c>
      <c r="L24" s="22">
        <v>2684.9</v>
      </c>
      <c r="M24" s="22">
        <v>0</v>
      </c>
      <c r="N24" s="22">
        <v>2684.9</v>
      </c>
      <c r="O24" s="22">
        <v>800</v>
      </c>
      <c r="P24" s="22">
        <v>0</v>
      </c>
      <c r="Q24" s="22">
        <v>800</v>
      </c>
    </row>
    <row r="25" spans="1:17" s="6" customFormat="1" ht="15.75">
      <c r="A25" s="20"/>
      <c r="B25" s="18" t="s">
        <v>59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s="6" customFormat="1" ht="31.5">
      <c r="A26" s="15" t="s">
        <v>44</v>
      </c>
      <c r="B26" s="18" t="s">
        <v>31</v>
      </c>
      <c r="C26" s="19">
        <v>2515</v>
      </c>
      <c r="D26" s="19">
        <v>-2515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s="6" customFormat="1" ht="31.5">
      <c r="A27" s="15" t="s">
        <v>27</v>
      </c>
      <c r="B27" s="18" t="s">
        <v>32</v>
      </c>
      <c r="C27" s="19">
        <v>50</v>
      </c>
      <c r="D27" s="19">
        <v>-50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s="6" customFormat="1" ht="47.25">
      <c r="A28" s="15" t="s">
        <v>27</v>
      </c>
      <c r="B28" s="18" t="s">
        <v>33</v>
      </c>
      <c r="C28" s="19">
        <v>400</v>
      </c>
      <c r="D28" s="19">
        <v>-400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1:17" s="6" customFormat="1" ht="31.5">
      <c r="A29" s="15" t="s">
        <v>27</v>
      </c>
      <c r="B29" s="18" t="s">
        <v>60</v>
      </c>
      <c r="C29" s="19">
        <v>784.9</v>
      </c>
      <c r="D29" s="19">
        <v>0</v>
      </c>
      <c r="E29" s="35">
        <v>784.9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 ht="31.5">
      <c r="A30" s="15" t="s">
        <v>28</v>
      </c>
      <c r="B30" s="18" t="s">
        <v>30</v>
      </c>
      <c r="C30" s="19">
        <v>2704</v>
      </c>
      <c r="D30" s="19">
        <v>0</v>
      </c>
      <c r="E30" s="35">
        <v>2704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784.9</v>
      </c>
      <c r="M30" s="19">
        <v>0</v>
      </c>
      <c r="N30" s="19">
        <v>784.9</v>
      </c>
      <c r="O30" s="19">
        <v>0</v>
      </c>
      <c r="P30" s="19">
        <v>0</v>
      </c>
      <c r="Q30" s="19">
        <v>0</v>
      </c>
    </row>
    <row r="31" spans="1:17" ht="31.5">
      <c r="A31" s="15" t="s">
        <v>28</v>
      </c>
      <c r="B31" s="18" t="s">
        <v>31</v>
      </c>
      <c r="C31" s="19">
        <v>0</v>
      </c>
      <c r="D31" s="19">
        <v>2515</v>
      </c>
      <c r="E31" s="35">
        <v>2515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ht="31.5">
      <c r="A32" s="15" t="s">
        <v>28</v>
      </c>
      <c r="B32" s="18" t="s">
        <v>32</v>
      </c>
      <c r="C32" s="19"/>
      <c r="D32" s="19">
        <v>50</v>
      </c>
      <c r="E32" s="35">
        <v>50</v>
      </c>
      <c r="F32" s="19">
        <v>904</v>
      </c>
      <c r="G32" s="19">
        <v>0</v>
      </c>
      <c r="H32" s="19">
        <v>904</v>
      </c>
      <c r="I32" s="19">
        <v>600</v>
      </c>
      <c r="J32" s="19">
        <v>0</v>
      </c>
      <c r="K32" s="19">
        <v>600</v>
      </c>
      <c r="L32" s="19">
        <v>1200</v>
      </c>
      <c r="M32" s="19">
        <v>0</v>
      </c>
      <c r="N32" s="19">
        <v>1200</v>
      </c>
      <c r="O32" s="19">
        <v>0</v>
      </c>
      <c r="P32" s="19">
        <v>0</v>
      </c>
      <c r="Q32" s="19">
        <v>0</v>
      </c>
    </row>
    <row r="33" spans="1:17" ht="47.25">
      <c r="A33" s="15" t="s">
        <v>28</v>
      </c>
      <c r="B33" s="18" t="s">
        <v>33</v>
      </c>
      <c r="C33" s="19"/>
      <c r="D33" s="19">
        <v>400</v>
      </c>
      <c r="E33" s="35">
        <v>400</v>
      </c>
      <c r="F33" s="19">
        <v>515</v>
      </c>
      <c r="G33" s="19">
        <v>0</v>
      </c>
      <c r="H33" s="19">
        <v>515</v>
      </c>
      <c r="I33" s="19">
        <v>750</v>
      </c>
      <c r="J33" s="19">
        <v>0</v>
      </c>
      <c r="K33" s="19">
        <v>750</v>
      </c>
      <c r="L33" s="19">
        <v>500</v>
      </c>
      <c r="M33" s="19">
        <v>0</v>
      </c>
      <c r="N33" s="19">
        <v>500</v>
      </c>
      <c r="O33" s="19">
        <v>750</v>
      </c>
      <c r="P33" s="19">
        <v>0</v>
      </c>
      <c r="Q33" s="19">
        <v>750</v>
      </c>
    </row>
    <row r="34" spans="1:17" ht="31.5">
      <c r="A34" s="20" t="s">
        <v>34</v>
      </c>
      <c r="B34" s="26" t="s">
        <v>35</v>
      </c>
      <c r="C34" s="22">
        <f>SUM(C35:C36)</f>
        <v>500</v>
      </c>
      <c r="D34" s="22">
        <f>SUM(D35:D36)</f>
        <v>0</v>
      </c>
      <c r="E34" s="22">
        <f>SUM(E35:E36)</f>
        <v>500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ht="31.5">
      <c r="A35" s="15" t="s">
        <v>61</v>
      </c>
      <c r="B35" s="18" t="s">
        <v>37</v>
      </c>
      <c r="C35" s="19">
        <v>500</v>
      </c>
      <c r="D35" s="19">
        <v>-500</v>
      </c>
      <c r="E35" s="36"/>
      <c r="F35" s="19">
        <v>0</v>
      </c>
      <c r="G35" s="19">
        <v>0</v>
      </c>
      <c r="H35" s="19">
        <v>0</v>
      </c>
      <c r="I35" s="19">
        <v>200</v>
      </c>
      <c r="J35" s="19">
        <v>0</v>
      </c>
      <c r="K35" s="19">
        <v>200</v>
      </c>
      <c r="L35" s="19">
        <v>200</v>
      </c>
      <c r="M35" s="19">
        <v>0</v>
      </c>
      <c r="N35" s="19">
        <v>200</v>
      </c>
      <c r="O35" s="19">
        <v>0</v>
      </c>
      <c r="P35" s="19">
        <v>0</v>
      </c>
      <c r="Q35" s="19">
        <v>0</v>
      </c>
    </row>
    <row r="36" spans="1:17" s="6" customFormat="1" ht="31.5">
      <c r="A36" s="15" t="s">
        <v>36</v>
      </c>
      <c r="B36" s="18" t="s">
        <v>37</v>
      </c>
      <c r="C36" s="19"/>
      <c r="D36" s="19">
        <v>500</v>
      </c>
      <c r="E36" s="35">
        <v>500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s="32" customFormat="1" ht="56.25" customHeight="1">
      <c r="A37" s="31" t="s">
        <v>54</v>
      </c>
      <c r="B37" s="27" t="s">
        <v>66</v>
      </c>
      <c r="C37" s="28">
        <f>SUM(C38+C49)</f>
        <v>82970</v>
      </c>
      <c r="D37" s="28">
        <f>SUM(D38+D49)</f>
        <v>0</v>
      </c>
      <c r="E37" s="28">
        <f>SUM(E38+E49)</f>
        <v>82970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s="6" customFormat="1" ht="15.75">
      <c r="A38" s="20" t="s">
        <v>25</v>
      </c>
      <c r="B38" s="26" t="s">
        <v>26</v>
      </c>
      <c r="C38" s="22">
        <v>70370</v>
      </c>
      <c r="D38" s="22">
        <v>0</v>
      </c>
      <c r="E38" s="36">
        <v>70370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 ht="15.75">
      <c r="A39" s="20"/>
      <c r="B39" s="18" t="s">
        <v>29</v>
      </c>
      <c r="C39" s="22"/>
      <c r="D39" s="22"/>
      <c r="E39" s="36"/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500</v>
      </c>
      <c r="P39" s="19">
        <v>0</v>
      </c>
      <c r="Q39" s="19">
        <v>500</v>
      </c>
    </row>
    <row r="40" spans="1:17" ht="31.5">
      <c r="A40" s="15" t="s">
        <v>44</v>
      </c>
      <c r="B40" s="25" t="s">
        <v>39</v>
      </c>
      <c r="C40" s="19">
        <v>9800</v>
      </c>
      <c r="D40" s="19">
        <v>-9800</v>
      </c>
      <c r="E40" s="36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17" s="30" customFormat="1" ht="31.5">
      <c r="A41" s="15" t="s">
        <v>27</v>
      </c>
      <c r="B41" s="25" t="s">
        <v>38</v>
      </c>
      <c r="C41" s="19">
        <v>30000</v>
      </c>
      <c r="D41" s="19">
        <v>-30000</v>
      </c>
      <c r="E41" s="36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</row>
    <row r="42" spans="1:17" s="6" customFormat="1" ht="31.5">
      <c r="A42" s="15" t="s">
        <v>27</v>
      </c>
      <c r="B42" s="18" t="s">
        <v>40</v>
      </c>
      <c r="C42" s="19">
        <v>5100</v>
      </c>
      <c r="D42" s="19">
        <v>-5100</v>
      </c>
      <c r="E42" s="36"/>
      <c r="F42" s="22">
        <v>9560</v>
      </c>
      <c r="G42" s="22">
        <v>0</v>
      </c>
      <c r="H42" s="22">
        <v>9560</v>
      </c>
      <c r="I42" s="22">
        <v>26470</v>
      </c>
      <c r="J42" s="22">
        <v>0</v>
      </c>
      <c r="K42" s="22">
        <v>26470</v>
      </c>
      <c r="L42" s="22">
        <v>30240</v>
      </c>
      <c r="M42" s="22">
        <v>0</v>
      </c>
      <c r="N42" s="22">
        <v>30240</v>
      </c>
      <c r="O42" s="22">
        <v>16700</v>
      </c>
      <c r="P42" s="22">
        <v>0</v>
      </c>
      <c r="Q42" s="22">
        <v>16700</v>
      </c>
    </row>
    <row r="43" spans="1:17" s="6" customFormat="1" ht="31.5">
      <c r="A43" s="15" t="s">
        <v>27</v>
      </c>
      <c r="B43" s="18" t="s">
        <v>56</v>
      </c>
      <c r="C43" s="19">
        <v>22000</v>
      </c>
      <c r="D43" s="19">
        <v>-22000</v>
      </c>
      <c r="E43" s="35"/>
      <c r="F43" s="22">
        <v>6700</v>
      </c>
      <c r="G43" s="22">
        <v>0</v>
      </c>
      <c r="H43" s="22">
        <v>6700</v>
      </c>
      <c r="I43" s="22">
        <v>22870</v>
      </c>
      <c r="J43" s="22">
        <v>0</v>
      </c>
      <c r="K43" s="22">
        <v>22870</v>
      </c>
      <c r="L43" s="22">
        <v>26000</v>
      </c>
      <c r="M43" s="22">
        <v>0</v>
      </c>
      <c r="N43" s="22">
        <v>26000</v>
      </c>
      <c r="O43" s="22">
        <v>14800</v>
      </c>
      <c r="P43" s="22">
        <v>0</v>
      </c>
      <c r="Q43" s="22">
        <v>14800</v>
      </c>
    </row>
    <row r="44" spans="1:17" s="6" customFormat="1" ht="31.5">
      <c r="A44" s="15" t="s">
        <v>28</v>
      </c>
      <c r="B44" s="25" t="s">
        <v>38</v>
      </c>
      <c r="C44" s="19"/>
      <c r="D44" s="19">
        <v>30000</v>
      </c>
      <c r="E44" s="35">
        <v>30000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1:17" s="6" customFormat="1" ht="31.5">
      <c r="A45" s="15" t="s">
        <v>28</v>
      </c>
      <c r="B45" s="25" t="s">
        <v>39</v>
      </c>
      <c r="C45" s="19"/>
      <c r="D45" s="19">
        <v>9800</v>
      </c>
      <c r="E45" s="35">
        <v>9800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1:17" s="6" customFormat="1" ht="15.75" hidden="1">
      <c r="A46" s="15"/>
      <c r="B46" s="18"/>
      <c r="C46" s="19"/>
      <c r="D46" s="19"/>
      <c r="E46" s="35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1:17" s="6" customFormat="1" ht="31.5">
      <c r="A47" s="15" t="s">
        <v>28</v>
      </c>
      <c r="B47" s="18" t="s">
        <v>65</v>
      </c>
      <c r="C47" s="19">
        <v>3470</v>
      </c>
      <c r="D47" s="19">
        <v>0</v>
      </c>
      <c r="E47" s="35">
        <v>3470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1:17" ht="31.5">
      <c r="A48" s="15" t="s">
        <v>28</v>
      </c>
      <c r="B48" s="18" t="s">
        <v>56</v>
      </c>
      <c r="C48" s="19"/>
      <c r="D48" s="19">
        <f>5100+22000</f>
        <v>27100</v>
      </c>
      <c r="E48" s="35">
        <v>27100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1:17" ht="21.75" customHeight="1">
      <c r="A49" s="20" t="s">
        <v>34</v>
      </c>
      <c r="B49" s="26" t="s">
        <v>35</v>
      </c>
      <c r="C49" s="22">
        <f>SUM(C50+C51+C52)</f>
        <v>12600</v>
      </c>
      <c r="D49" s="22">
        <f>SUM(D50+D51+D52)</f>
        <v>0</v>
      </c>
      <c r="E49" s="22">
        <f>SUM(E50+E51+E52)</f>
        <v>12600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1:17" ht="15.75">
      <c r="A50" s="15" t="s">
        <v>61</v>
      </c>
      <c r="B50" s="25" t="s">
        <v>41</v>
      </c>
      <c r="C50" s="19">
        <v>9000</v>
      </c>
      <c r="D50" s="19">
        <v>-9000</v>
      </c>
      <c r="E50" s="36"/>
      <c r="F50" s="19">
        <v>1500</v>
      </c>
      <c r="G50" s="19">
        <v>0</v>
      </c>
      <c r="H50" s="19">
        <v>1500</v>
      </c>
      <c r="I50" s="19">
        <v>3800</v>
      </c>
      <c r="J50" s="19">
        <v>0</v>
      </c>
      <c r="K50" s="19">
        <v>3800</v>
      </c>
      <c r="L50" s="19">
        <v>4500</v>
      </c>
      <c r="M50" s="19">
        <v>0</v>
      </c>
      <c r="N50" s="19">
        <v>4500</v>
      </c>
      <c r="O50" s="19">
        <v>0</v>
      </c>
      <c r="P50" s="19">
        <v>0</v>
      </c>
      <c r="Q50" s="19">
        <v>0</v>
      </c>
    </row>
    <row r="51" spans="1:17" ht="31.5">
      <c r="A51" s="15" t="s">
        <v>61</v>
      </c>
      <c r="B51" s="18" t="s">
        <v>62</v>
      </c>
      <c r="C51" s="19">
        <v>3600</v>
      </c>
      <c r="D51" s="19">
        <v>-3600</v>
      </c>
      <c r="E51" s="36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1:17" ht="15.75">
      <c r="A52" s="15" t="s">
        <v>36</v>
      </c>
      <c r="B52" s="18" t="s">
        <v>29</v>
      </c>
      <c r="C52" s="19"/>
      <c r="D52" s="19">
        <f>9000+3600</f>
        <v>12600</v>
      </c>
      <c r="E52" s="35">
        <v>12600</v>
      </c>
      <c r="F52" s="19">
        <v>900</v>
      </c>
      <c r="G52" s="19">
        <v>0</v>
      </c>
      <c r="H52" s="19">
        <v>900</v>
      </c>
      <c r="I52" s="19">
        <v>1570</v>
      </c>
      <c r="J52" s="19">
        <v>0</v>
      </c>
      <c r="K52" s="19">
        <v>1570</v>
      </c>
      <c r="L52" s="19">
        <v>1000</v>
      </c>
      <c r="M52" s="19">
        <v>0</v>
      </c>
      <c r="N52" s="19">
        <v>1000</v>
      </c>
      <c r="O52" s="19">
        <v>0</v>
      </c>
      <c r="P52" s="19">
        <v>0</v>
      </c>
      <c r="Q52" s="19">
        <v>0</v>
      </c>
    </row>
    <row r="53" spans="1:17" ht="31.5">
      <c r="A53" s="15" t="s">
        <v>36</v>
      </c>
      <c r="B53" s="18" t="s">
        <v>42</v>
      </c>
      <c r="C53" s="19">
        <v>0</v>
      </c>
      <c r="D53" s="19">
        <v>2725</v>
      </c>
      <c r="E53" s="35">
        <v>2725</v>
      </c>
      <c r="F53" s="19">
        <v>2000</v>
      </c>
      <c r="G53" s="19">
        <v>1100</v>
      </c>
      <c r="H53" s="19">
        <v>3100</v>
      </c>
      <c r="I53" s="19">
        <v>7000</v>
      </c>
      <c r="J53" s="19">
        <v>1500</v>
      </c>
      <c r="K53" s="19">
        <v>8500</v>
      </c>
      <c r="L53" s="19">
        <v>8000</v>
      </c>
      <c r="M53" s="19">
        <v>2500</v>
      </c>
      <c r="N53" s="19">
        <v>10500</v>
      </c>
      <c r="O53" s="19">
        <v>5000</v>
      </c>
      <c r="P53" s="19">
        <v>0</v>
      </c>
      <c r="Q53" s="19">
        <v>5000</v>
      </c>
    </row>
    <row r="54" spans="1:17" ht="31.5">
      <c r="A54" s="15" t="s">
        <v>36</v>
      </c>
      <c r="B54" s="18" t="s">
        <v>43</v>
      </c>
      <c r="C54" s="19"/>
      <c r="D54" s="19">
        <f>6275+3600</f>
        <v>9875</v>
      </c>
      <c r="E54" s="35">
        <v>9875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1:17" s="32" customFormat="1" ht="94.5" customHeight="1">
      <c r="A55" s="31" t="s">
        <v>55</v>
      </c>
      <c r="B55" s="27" t="s">
        <v>67</v>
      </c>
      <c r="C55" s="28">
        <f>SUM(C56+C61+C63)</f>
        <v>20892.68</v>
      </c>
      <c r="D55" s="28">
        <f>SUM(D56+D61+D63)</f>
        <v>296.32</v>
      </c>
      <c r="E55" s="28">
        <f>SUM(E56+E61+E63)</f>
        <v>21189</v>
      </c>
      <c r="F55" s="28">
        <v>2860</v>
      </c>
      <c r="G55" s="28">
        <v>0</v>
      </c>
      <c r="H55" s="28">
        <v>2860</v>
      </c>
      <c r="I55" s="28">
        <v>3600</v>
      </c>
      <c r="J55" s="28">
        <v>0</v>
      </c>
      <c r="K55" s="28">
        <v>3600</v>
      </c>
      <c r="L55" s="28">
        <v>4240</v>
      </c>
      <c r="M55" s="28">
        <v>0</v>
      </c>
      <c r="N55" s="28">
        <v>4240</v>
      </c>
      <c r="O55" s="28">
        <v>1900</v>
      </c>
      <c r="P55" s="28">
        <v>0</v>
      </c>
      <c r="Q55" s="28">
        <v>1900</v>
      </c>
    </row>
    <row r="56" spans="1:17" s="6" customFormat="1" ht="15.75">
      <c r="A56" s="20" t="s">
        <v>25</v>
      </c>
      <c r="B56" s="21" t="s">
        <v>26</v>
      </c>
      <c r="C56" s="22">
        <f>SUM(C57+C58)</f>
        <v>18092.68</v>
      </c>
      <c r="D56" s="22">
        <f>SUM(D57+D58)</f>
        <v>-203.68</v>
      </c>
      <c r="E56" s="22">
        <f>SUM(E57+E58)</f>
        <v>17889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1:17" s="6" customFormat="1" ht="31.5">
      <c r="A57" s="15" t="s">
        <v>44</v>
      </c>
      <c r="B57" s="18" t="s">
        <v>45</v>
      </c>
      <c r="C57" s="19">
        <v>8340</v>
      </c>
      <c r="D57" s="19">
        <v>0</v>
      </c>
      <c r="E57" s="35">
        <v>8340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1:17" ht="15.75">
      <c r="A58" s="15" t="s">
        <v>27</v>
      </c>
      <c r="B58" s="25" t="s">
        <v>29</v>
      </c>
      <c r="C58" s="19">
        <f>SUM(C59:C60)</f>
        <v>9752.68</v>
      </c>
      <c r="D58" s="19">
        <f>SUM(D59:D60)</f>
        <v>-203.68</v>
      </c>
      <c r="E58" s="19">
        <f>SUM(E59:E60)</f>
        <v>9549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1:17" ht="31.5">
      <c r="A59" s="15" t="s">
        <v>27</v>
      </c>
      <c r="B59" s="25" t="s">
        <v>38</v>
      </c>
      <c r="C59" s="19">
        <v>8252.68</v>
      </c>
      <c r="D59" s="19">
        <v>-203.68</v>
      </c>
      <c r="E59" s="35">
        <v>8049</v>
      </c>
      <c r="F59" s="19">
        <v>360</v>
      </c>
      <c r="G59" s="19">
        <v>2500</v>
      </c>
      <c r="H59" s="19">
        <v>2860</v>
      </c>
      <c r="I59" s="19">
        <v>1100</v>
      </c>
      <c r="J59" s="19">
        <v>2500</v>
      </c>
      <c r="K59" s="19">
        <v>3600</v>
      </c>
      <c r="L59" s="19">
        <v>1240</v>
      </c>
      <c r="M59" s="19">
        <v>3000</v>
      </c>
      <c r="N59" s="19">
        <v>4240</v>
      </c>
      <c r="O59" s="19">
        <v>900</v>
      </c>
      <c r="P59" s="19">
        <v>1000</v>
      </c>
      <c r="Q59" s="19">
        <v>1900</v>
      </c>
    </row>
    <row r="60" spans="1:17" ht="31.5">
      <c r="A60" s="15" t="s">
        <v>27</v>
      </c>
      <c r="B60" s="18" t="s">
        <v>46</v>
      </c>
      <c r="C60" s="19">
        <v>1500</v>
      </c>
      <c r="D60" s="19">
        <v>0</v>
      </c>
      <c r="E60" s="35">
        <v>1500</v>
      </c>
      <c r="F60" s="19">
        <v>0</v>
      </c>
      <c r="G60" s="19">
        <v>1000</v>
      </c>
      <c r="H60" s="19">
        <v>1000</v>
      </c>
      <c r="I60" s="19">
        <v>0</v>
      </c>
      <c r="J60" s="19">
        <v>1000</v>
      </c>
      <c r="K60" s="19">
        <v>1000</v>
      </c>
      <c r="L60" s="19">
        <v>0</v>
      </c>
      <c r="M60" s="19">
        <v>725</v>
      </c>
      <c r="N60" s="19">
        <v>725</v>
      </c>
      <c r="O60" s="19">
        <v>0</v>
      </c>
      <c r="P60" s="19">
        <v>0</v>
      </c>
      <c r="Q60" s="19">
        <v>0</v>
      </c>
    </row>
    <row r="61" spans="1:17" ht="31.5">
      <c r="A61" s="20" t="s">
        <v>34</v>
      </c>
      <c r="B61" s="26" t="s">
        <v>35</v>
      </c>
      <c r="C61" s="22">
        <f>SUM(C62)</f>
        <v>2800</v>
      </c>
      <c r="D61" s="22">
        <f>SUM(D62)</f>
        <v>0</v>
      </c>
      <c r="E61" s="22">
        <f>SUM(E62)</f>
        <v>2800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1:17" ht="47.25">
      <c r="A62" s="15" t="s">
        <v>36</v>
      </c>
      <c r="B62" s="18" t="s">
        <v>63</v>
      </c>
      <c r="C62" s="19">
        <v>2800</v>
      </c>
      <c r="D62" s="19">
        <v>0</v>
      </c>
      <c r="E62" s="35">
        <v>2800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s="30" customFormat="1" ht="18.75">
      <c r="A63" s="20" t="s">
        <v>47</v>
      </c>
      <c r="B63" s="26" t="s">
        <v>48</v>
      </c>
      <c r="C63" s="22">
        <f>SUM(C64)</f>
        <v>0</v>
      </c>
      <c r="D63" s="22">
        <f>SUM(D64)</f>
        <v>500</v>
      </c>
      <c r="E63" s="22">
        <f>SUM(E64)</f>
        <v>500</v>
      </c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spans="1:17" s="6" customFormat="1" ht="47.25">
      <c r="A64" s="15" t="s">
        <v>49</v>
      </c>
      <c r="B64" s="18" t="s">
        <v>64</v>
      </c>
      <c r="C64" s="19">
        <v>0</v>
      </c>
      <c r="D64" s="19">
        <v>500</v>
      </c>
      <c r="E64" s="35">
        <v>500</v>
      </c>
      <c r="F64" s="22">
        <v>2440</v>
      </c>
      <c r="G64" s="22">
        <v>-203.68</v>
      </c>
      <c r="H64" s="22">
        <v>2236.32</v>
      </c>
      <c r="I64" s="22">
        <v>7750</v>
      </c>
      <c r="J64" s="22">
        <v>0</v>
      </c>
      <c r="K64" s="22">
        <v>7750</v>
      </c>
      <c r="L64" s="22">
        <v>9202.68</v>
      </c>
      <c r="M64" s="22">
        <v>500</v>
      </c>
      <c r="N64" s="22">
        <v>9702.68</v>
      </c>
      <c r="O64" s="22">
        <v>1500</v>
      </c>
      <c r="P64" s="22">
        <v>0</v>
      </c>
      <c r="Q64" s="22">
        <v>1500</v>
      </c>
    </row>
    <row r="65" spans="1:17" s="32" customFormat="1" ht="37.5">
      <c r="A65" s="31" t="s">
        <v>57</v>
      </c>
      <c r="B65" s="34" t="s">
        <v>68</v>
      </c>
      <c r="C65" s="28">
        <f aca="true" t="shared" si="0" ref="C65:E66">SUM(C66)</f>
        <v>0</v>
      </c>
      <c r="D65" s="28">
        <f t="shared" si="0"/>
        <v>1467.71</v>
      </c>
      <c r="E65" s="28">
        <f t="shared" si="0"/>
        <v>1467.71</v>
      </c>
      <c r="F65" s="28">
        <v>2140</v>
      </c>
      <c r="G65" s="28">
        <v>-203.68</v>
      </c>
      <c r="H65" s="28">
        <v>1936.32</v>
      </c>
      <c r="I65" s="28">
        <v>6500</v>
      </c>
      <c r="J65" s="28">
        <v>0</v>
      </c>
      <c r="K65" s="28">
        <v>6500</v>
      </c>
      <c r="L65" s="28">
        <v>7952.68</v>
      </c>
      <c r="M65" s="28">
        <v>0</v>
      </c>
      <c r="N65" s="28">
        <v>7952.68</v>
      </c>
      <c r="O65" s="28">
        <v>1500</v>
      </c>
      <c r="P65" s="28">
        <v>0</v>
      </c>
      <c r="Q65" s="28">
        <v>1500</v>
      </c>
    </row>
    <row r="66" spans="1:17" ht="15.75">
      <c r="A66" s="20" t="s">
        <v>25</v>
      </c>
      <c r="B66" s="26" t="s">
        <v>26</v>
      </c>
      <c r="C66" s="22">
        <f t="shared" si="0"/>
        <v>0</v>
      </c>
      <c r="D66" s="22">
        <f t="shared" si="0"/>
        <v>1467.71</v>
      </c>
      <c r="E66" s="22">
        <f t="shared" si="0"/>
        <v>1467.71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</row>
    <row r="67" spans="1:17" ht="47.25">
      <c r="A67" s="15" t="s">
        <v>28</v>
      </c>
      <c r="B67" s="18" t="s">
        <v>58</v>
      </c>
      <c r="C67" s="19">
        <v>0</v>
      </c>
      <c r="D67" s="19">
        <v>1467.71</v>
      </c>
      <c r="E67" s="37">
        <v>1467.71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</row>
    <row r="68" spans="1:17" ht="27" customHeight="1">
      <c r="A68" s="31"/>
      <c r="B68" s="34" t="s">
        <v>50</v>
      </c>
      <c r="C68" s="28">
        <f>SUM(C65+C55+C37+C20)</f>
        <v>111016.57999999999</v>
      </c>
      <c r="D68" s="28">
        <f>SUM(D65+D55+D37+D20)</f>
        <v>1564.03</v>
      </c>
      <c r="E68" s="28">
        <f>SUM(E65+E55+E37+E20)</f>
        <v>112580.60999999999</v>
      </c>
      <c r="F68" s="19">
        <v>500</v>
      </c>
      <c r="G68" s="19">
        <v>-203.68</v>
      </c>
      <c r="H68" s="19">
        <v>296.32</v>
      </c>
      <c r="I68" s="19">
        <v>3500</v>
      </c>
      <c r="J68" s="19">
        <v>0</v>
      </c>
      <c r="K68" s="19">
        <v>3500</v>
      </c>
      <c r="L68" s="19">
        <v>4252.68</v>
      </c>
      <c r="M68" s="19">
        <v>0</v>
      </c>
      <c r="N68" s="19">
        <v>4252.68</v>
      </c>
      <c r="O68" s="19">
        <v>0</v>
      </c>
      <c r="P68" s="19">
        <v>0</v>
      </c>
      <c r="Q68" s="19">
        <v>0</v>
      </c>
    </row>
    <row r="69" spans="5:17" ht="21" customHeight="1">
      <c r="E69" s="41" t="s">
        <v>73</v>
      </c>
      <c r="F69" s="19">
        <v>300</v>
      </c>
      <c r="G69" s="19">
        <v>0</v>
      </c>
      <c r="H69" s="19">
        <v>300</v>
      </c>
      <c r="I69" s="19">
        <v>500</v>
      </c>
      <c r="J69" s="19">
        <v>0</v>
      </c>
      <c r="K69" s="19">
        <v>500</v>
      </c>
      <c r="L69" s="19">
        <v>700</v>
      </c>
      <c r="M69" s="19">
        <v>0</v>
      </c>
      <c r="N69" s="19">
        <v>700</v>
      </c>
      <c r="O69" s="19">
        <v>0</v>
      </c>
      <c r="P69" s="19">
        <v>0</v>
      </c>
      <c r="Q69" s="19">
        <v>0</v>
      </c>
    </row>
    <row r="70" spans="6:17" ht="21" customHeight="1"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6:17" s="6" customFormat="1" ht="21" customHeight="1">
      <c r="F71" s="22">
        <v>300</v>
      </c>
      <c r="G71" s="22">
        <v>0</v>
      </c>
      <c r="H71" s="22">
        <v>300</v>
      </c>
      <c r="I71" s="22">
        <v>1250</v>
      </c>
      <c r="J71" s="22">
        <v>0</v>
      </c>
      <c r="K71" s="22">
        <v>1250</v>
      </c>
      <c r="L71" s="22">
        <v>1250</v>
      </c>
      <c r="M71" s="22">
        <v>0</v>
      </c>
      <c r="N71" s="22">
        <v>1250</v>
      </c>
      <c r="O71" s="22">
        <v>0</v>
      </c>
      <c r="P71" s="22">
        <v>0</v>
      </c>
      <c r="Q71" s="22">
        <v>0</v>
      </c>
    </row>
    <row r="72" spans="6:17" ht="21" customHeight="1">
      <c r="F72" s="19">
        <v>300</v>
      </c>
      <c r="G72" s="19">
        <v>0</v>
      </c>
      <c r="H72" s="19">
        <v>300</v>
      </c>
      <c r="I72" s="19">
        <v>1250</v>
      </c>
      <c r="J72" s="19">
        <v>0</v>
      </c>
      <c r="K72" s="19">
        <v>1250</v>
      </c>
      <c r="L72" s="19">
        <v>1250</v>
      </c>
      <c r="M72" s="19">
        <v>0</v>
      </c>
      <c r="N72" s="19">
        <v>1250</v>
      </c>
      <c r="O72" s="19">
        <v>0</v>
      </c>
      <c r="P72" s="19">
        <v>0</v>
      </c>
      <c r="Q72" s="19">
        <v>0</v>
      </c>
    </row>
    <row r="73" spans="2:17" ht="30.75" customHeight="1">
      <c r="B73" s="24" t="s">
        <v>52</v>
      </c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</row>
    <row r="74" spans="2:17" s="6" customFormat="1" ht="33.75" customHeight="1">
      <c r="B74" s="38">
        <v>39526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500</v>
      </c>
      <c r="N74" s="22">
        <v>500</v>
      </c>
      <c r="O74" s="22">
        <v>0</v>
      </c>
      <c r="P74" s="22">
        <v>0</v>
      </c>
      <c r="Q74" s="22">
        <v>0</v>
      </c>
    </row>
    <row r="75" spans="6:17" ht="22.5" customHeight="1"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500</v>
      </c>
      <c r="N75" s="19">
        <v>500</v>
      </c>
      <c r="O75" s="19">
        <v>0</v>
      </c>
      <c r="P75" s="19">
        <v>0</v>
      </c>
      <c r="Q75" s="19">
        <v>0</v>
      </c>
    </row>
    <row r="76" spans="6:17" ht="22.5" customHeight="1"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</row>
    <row r="77" spans="6:17" ht="22.5" customHeight="1"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</row>
    <row r="78" spans="6:17" s="6" customFormat="1" ht="21" customHeight="1">
      <c r="F78" s="22">
        <v>0</v>
      </c>
      <c r="G78" s="22">
        <v>1467.71</v>
      </c>
      <c r="H78" s="22">
        <v>1467.71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</row>
    <row r="79" spans="6:17" s="6" customFormat="1" ht="21" customHeight="1">
      <c r="F79" s="22">
        <v>0</v>
      </c>
      <c r="G79" s="22">
        <v>1467.71</v>
      </c>
      <c r="H79" s="22">
        <v>1467.71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</row>
    <row r="80" spans="6:17" ht="15.75">
      <c r="F80" s="19">
        <v>0</v>
      </c>
      <c r="G80" s="19">
        <v>1467.71</v>
      </c>
      <c r="H80" s="19">
        <v>1467.71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</row>
    <row r="81" spans="6:17" s="30" customFormat="1" ht="20.25" customHeight="1">
      <c r="F81" s="28">
        <v>13619</v>
      </c>
      <c r="G81" s="28">
        <v>1064.03</v>
      </c>
      <c r="H81" s="28">
        <v>14683.03</v>
      </c>
      <c r="I81" s="28">
        <v>35770</v>
      </c>
      <c r="J81" s="28">
        <v>0</v>
      </c>
      <c r="K81" s="28">
        <v>35770</v>
      </c>
      <c r="L81" s="28">
        <v>42127.58</v>
      </c>
      <c r="M81" s="28">
        <v>500</v>
      </c>
      <c r="N81" s="28">
        <v>42627.58</v>
      </c>
      <c r="O81" s="28">
        <v>19500</v>
      </c>
      <c r="P81" s="28">
        <v>0</v>
      </c>
      <c r="Q81" s="28">
        <v>19500</v>
      </c>
    </row>
    <row r="83" ht="12.75" hidden="1"/>
    <row r="84" ht="12.75" hidden="1"/>
    <row r="85" ht="12.75" hidden="1"/>
    <row r="86" spans="3:5" ht="15.75">
      <c r="C86" s="33"/>
      <c r="D86" s="33"/>
      <c r="E86" s="33"/>
    </row>
    <row r="87" spans="1:8" ht="31.5" customHeight="1">
      <c r="A87" t="s">
        <v>0</v>
      </c>
      <c r="C87" s="3"/>
      <c r="D87" s="3"/>
      <c r="E87" s="2"/>
      <c r="F87" s="2"/>
      <c r="G87" s="1"/>
      <c r="H87" s="1"/>
    </row>
    <row r="88" ht="15.75">
      <c r="B88" s="16"/>
    </row>
    <row r="89" ht="12.75"/>
    <row r="90" ht="12.75"/>
  </sheetData>
  <mergeCells count="4">
    <mergeCell ref="B5:D5"/>
    <mergeCell ref="D1:E1"/>
    <mergeCell ref="D2:E2"/>
    <mergeCell ref="D3:E3"/>
  </mergeCells>
  <printOptions/>
  <pageMargins left="0.7874015748031497" right="0.1968503937007874" top="0.3937007874015748" bottom="0.3937007874015748" header="0" footer="0"/>
  <pageSetup fitToHeight="57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2008-04-03T06:40:49Z</cp:lastPrinted>
  <dcterms:created xsi:type="dcterms:W3CDTF">2005-12-28T19:43:42Z</dcterms:created>
  <dcterms:modified xsi:type="dcterms:W3CDTF">2008-04-03T06:41:24Z</dcterms:modified>
  <cp:category/>
  <cp:version/>
  <cp:contentType/>
  <cp:contentStatus/>
</cp:coreProperties>
</file>