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3130" windowHeight="11445"/>
  </bookViews>
  <sheets>
    <sheet name="Доходы 2019" sheetId="1" r:id="rId1"/>
  </sheet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2019'!$A$1:$G$136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1"/>
  <c r="D63"/>
  <c r="F63"/>
  <c r="G63"/>
  <c r="C63"/>
  <c r="C54" s="1"/>
  <c r="G73"/>
  <c r="G71"/>
  <c r="G62"/>
  <c r="G97"/>
  <c r="C111"/>
  <c r="C109"/>
  <c r="F109"/>
  <c r="F101"/>
  <c r="D111"/>
  <c r="E111"/>
  <c r="G114"/>
  <c r="G115"/>
  <c r="G116"/>
  <c r="G113"/>
  <c r="F111" l="1"/>
  <c r="G117"/>
  <c r="G112"/>
  <c r="G110"/>
  <c r="G109" s="1"/>
  <c r="G111" l="1"/>
  <c r="D101"/>
  <c r="C101"/>
  <c r="G108"/>
  <c r="G107"/>
  <c r="G104"/>
  <c r="G102"/>
  <c r="C75"/>
  <c r="C74" s="1"/>
  <c r="G100"/>
  <c r="D75"/>
  <c r="D74" s="1"/>
  <c r="F75"/>
  <c r="F74" s="1"/>
  <c r="G95"/>
  <c r="G80"/>
  <c r="G79"/>
  <c r="G76"/>
  <c r="G77"/>
  <c r="D54"/>
  <c r="G72"/>
  <c r="G68"/>
  <c r="F54"/>
  <c r="G61"/>
  <c r="G60"/>
  <c r="G59"/>
  <c r="G58"/>
  <c r="G57"/>
  <c r="G56"/>
  <c r="G55"/>
  <c r="G106" l="1"/>
  <c r="G105"/>
  <c r="G78"/>
  <c r="G81"/>
  <c r="G82"/>
  <c r="G83"/>
  <c r="G84"/>
  <c r="G85"/>
  <c r="G86"/>
  <c r="G87"/>
  <c r="G88"/>
  <c r="G89"/>
  <c r="G90"/>
  <c r="G91"/>
  <c r="G92"/>
  <c r="G93"/>
  <c r="G94"/>
  <c r="G96"/>
  <c r="G98"/>
  <c r="G99"/>
  <c r="G65"/>
  <c r="G66"/>
  <c r="G67"/>
  <c r="G69"/>
  <c r="G70"/>
  <c r="G64"/>
  <c r="G51"/>
  <c r="G52"/>
  <c r="G53"/>
  <c r="G50"/>
  <c r="D49"/>
  <c r="D48" s="1"/>
  <c r="D47" s="1"/>
  <c r="F49"/>
  <c r="F48" s="1"/>
  <c r="F47" s="1"/>
  <c r="G12"/>
  <c r="G11" s="1"/>
  <c r="G14"/>
  <c r="G13" s="1"/>
  <c r="G16"/>
  <c r="G17"/>
  <c r="G18"/>
  <c r="G19"/>
  <c r="G21"/>
  <c r="G22"/>
  <c r="G24"/>
  <c r="G23" s="1"/>
  <c r="G25"/>
  <c r="G28"/>
  <c r="G30"/>
  <c r="G31"/>
  <c r="G32"/>
  <c r="G34"/>
  <c r="G35"/>
  <c r="G36"/>
  <c r="G37"/>
  <c r="G38"/>
  <c r="G40"/>
  <c r="G39" s="1"/>
  <c r="G41"/>
  <c r="G43"/>
  <c r="G44"/>
  <c r="G42" s="1"/>
  <c r="G45"/>
  <c r="G46"/>
  <c r="D26"/>
  <c r="F26"/>
  <c r="F10"/>
  <c r="G101" l="1"/>
  <c r="G29"/>
  <c r="G49"/>
  <c r="F9"/>
  <c r="F118" s="1"/>
  <c r="G20"/>
  <c r="G75"/>
  <c r="G74" s="1"/>
  <c r="G54"/>
  <c r="G15"/>
  <c r="G10" s="1"/>
  <c r="G33"/>
  <c r="C33"/>
  <c r="C15"/>
  <c r="G27" l="1"/>
  <c r="G26" s="1"/>
  <c r="G9" s="1"/>
  <c r="G48"/>
  <c r="C13"/>
  <c r="C49"/>
  <c r="G47" l="1"/>
  <c r="C11"/>
  <c r="E87" l="1"/>
  <c r="E67"/>
  <c r="C23"/>
  <c r="D23"/>
  <c r="D10" s="1"/>
  <c r="D9" s="1"/>
  <c r="E106" l="1"/>
  <c r="E105"/>
  <c r="E99"/>
  <c r="E96"/>
  <c r="E94"/>
  <c r="E93"/>
  <c r="E92"/>
  <c r="E91"/>
  <c r="E90"/>
  <c r="E89"/>
  <c r="E88"/>
  <c r="E98"/>
  <c r="E97"/>
  <c r="E86"/>
  <c r="E85"/>
  <c r="E84"/>
  <c r="E83"/>
  <c r="E82"/>
  <c r="E81"/>
  <c r="E79"/>
  <c r="E78"/>
  <c r="E77"/>
  <c r="E70"/>
  <c r="E69"/>
  <c r="E66"/>
  <c r="E65"/>
  <c r="E53"/>
  <c r="E51"/>
  <c r="E50"/>
  <c r="C48"/>
  <c r="C47" s="1"/>
  <c r="E42"/>
  <c r="C42"/>
  <c r="E39"/>
  <c r="C39"/>
  <c r="E33"/>
  <c r="E29"/>
  <c r="C29"/>
  <c r="E25"/>
  <c r="E20"/>
  <c r="C20"/>
  <c r="C10" s="1"/>
  <c r="E15"/>
  <c r="E63" l="1"/>
  <c r="E10"/>
  <c r="E26"/>
  <c r="E101"/>
  <c r="E75"/>
  <c r="E74" s="1"/>
  <c r="E54"/>
  <c r="E49"/>
  <c r="C27"/>
  <c r="C26" s="1"/>
  <c r="E9" l="1"/>
  <c r="E48"/>
  <c r="E47" s="1"/>
  <c r="C9"/>
  <c r="C118" s="1"/>
  <c r="J118" s="1"/>
  <c r="D118"/>
  <c r="E118" l="1"/>
</calcChain>
</file>

<file path=xl/sharedStrings.xml><?xml version="1.0" encoding="utf-8"?>
<sst xmlns="http://schemas.openxmlformats.org/spreadsheetml/2006/main" count="234" uniqueCount="226">
  <si>
    <t>(тыс.руб.)</t>
  </si>
  <si>
    <t>Наименование показателей</t>
  </si>
  <si>
    <t>5=4-3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</si>
  <si>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</si>
  <si>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</si>
  <si>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</si>
  <si>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</si>
  <si>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</si>
  <si>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</si>
  <si>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</si>
  <si>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</si>
  <si>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</si>
  <si>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</si>
  <si>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</si>
  <si>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</si>
  <si>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</si>
  <si>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</si>
  <si>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</si>
  <si>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</si>
  <si>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</si>
  <si>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</si>
  <si>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</si>
  <si>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</si>
  <si>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</si>
  <si>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</si>
  <si>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</si>
  <si>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</si>
  <si>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</si>
  <si>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</si>
  <si>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</si>
  <si>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</si>
  <si>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</si>
  <si>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</si>
  <si>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</si>
  <si>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</si>
  <si>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</si>
  <si>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</si>
  <si>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</si>
  <si>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</si>
  <si>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</si>
  <si>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</si>
  <si>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</si>
  <si>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</si>
  <si>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</si>
  <si>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</si>
  <si>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</si>
  <si>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</si>
  <si>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</si>
  <si>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</si>
  <si>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</si>
  <si>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</si>
  <si>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</si>
  <si>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</si>
  <si>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</si>
  <si>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</si>
  <si>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</si>
  <si>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</si>
  <si>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</si>
  <si>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</si>
  <si>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</si>
  <si>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</si>
  <si>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</si>
  <si>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</si>
  <si>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</si>
  <si>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</si>
  <si>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</si>
  <si>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</si>
  <si>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</si>
  <si>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</si>
  <si>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</si>
  <si>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</si>
  <si>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</si>
  <si>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</si>
  <si>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</si>
  <si>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</si>
  <si>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</si>
  <si>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</si>
  <si>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</si>
  <si>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</si>
  <si>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</si>
  <si>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</si>
  <si>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</si>
  <si>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</si>
  <si>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</si>
  <si>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</si>
  <si>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</si>
  <si>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</si>
  <si>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</si>
  <si>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</si>
  <si>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</si>
  <si>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</si>
  <si>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</si>
  <si>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</si>
  <si>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</si>
  <si>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</si>
  <si>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</si>
  <si>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</si>
  <si>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</si>
  <si>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</si>
  <si>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</si>
  <si>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ДОХОДЫ
бюджета ЗАТО Северск 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</si>
  <si>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</si>
  <si>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</si>
  <si>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</si>
  <si>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</si>
  <si>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</si>
  <si>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</si>
  <si>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</si>
  <si>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</si>
  <si>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</si>
  <si>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</si>
  <si>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</si>
  <si>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</si>
  <si>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</si>
  <si>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</si>
  <si>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</si>
  <si>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</si>
  <si>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</si>
  <si>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</si>
  <si>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</si>
  <si>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</si>
  <si>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</si>
  <si>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</si>
  <si>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</si>
  <si>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</si>
  <si>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</si>
  <si>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</si>
  <si>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</si>
  <si>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</si>
  <si>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</si>
  <si>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</si>
  <si>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</si>
  <si>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</si>
  <si>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</si>
  <si>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</si>
  <si>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</si>
  <si>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</si>
  <si>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</si>
  <si>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</si>
  <si>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</si>
  <si>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</si>
  <si>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</si>
  <si>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</si>
  <si>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</si>
  <si>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</si>
  <si>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</si>
  <si>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</si>
  <si>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</si>
  <si>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</si>
  <si>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</si>
  <si>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</si>
  <si>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</si>
  <si>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</si>
  <si>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</si>
  <si>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</si>
  <si>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 xml:space="preserve">                         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</si>
  <si>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</si>
  <si>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                     </t>
  </si>
  <si>
    <t>к Решению Думы ЗАТО Северск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</si>
  <si>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</si>
  <si>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</si>
  <si>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</si>
  <si>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</si>
  <si>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</si>
  <si>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</si>
  <si>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</si>
  <si>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</si>
  <si>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</si>
  <si>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</si>
  <si>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</si>
  <si>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</si>
  <si>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</si>
  <si>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</si>
  <si>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</si>
  <si>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</si>
  <si>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</si>
  <si>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</si>
  <si>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</si>
  <si>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</si>
  <si>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</si>
  <si>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</si>
  <si>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</si>
  <si>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</si>
  <si>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</si>
  <si>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953 2 02 45390 04 0000 150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</si>
  <si>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рамках реализации национального проекта "Безопасные и качественные автомобильные дороги")</t>
  </si>
  <si>
    <t>907 2 02 49999 04 0025 150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</si>
  <si>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</si>
  <si>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907 2 02 49999 04 0039 150</t>
  </si>
  <si>
    <t>Иные межбюджетные трансферты на организацию системы выявления, сопровождения одаренных детей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</si>
  <si>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</si>
  <si>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</si>
  <si>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</si>
  <si>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</si>
  <si>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</si>
  <si>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</si>
  <si>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</si>
  <si>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</si>
  <si>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</si>
  <si>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</si>
  <si>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</si>
  <si>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</si>
  <si>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</si>
  <si>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</si>
  <si>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</si>
  <si>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</si>
  <si>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</si>
  <si>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</si>
  <si>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от  20.12.2018  №  46/1</t>
  </si>
  <si>
    <t>(плюс, минус)</t>
  </si>
  <si>
    <t>Уточн. Думой ЗАТО Северск 2017г.</t>
  </si>
  <si>
    <t>Утв. Думой ЗАТО Северск 2019г.</t>
  </si>
  <si>
    <t>Уточн. Думой ЗАТО Северск 2019г.</t>
  </si>
  <si>
    <t>954 2 19 60010 04 0000 150</t>
  </si>
  <si>
    <t>«Приложение 4</t>
  </si>
  <si>
    <t>Елена Викторовна Чеснокова</t>
  </si>
  <si>
    <t>77 23 83</t>
  </si>
  <si>
    <t>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</si>
  <si>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953 2 02 25555 04 0000 150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</si>
  <si>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</si>
  <si>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952 2 02 29999 04 0059 150</t>
  </si>
  <si>
    <t>952 2 02 29999 04 0063 150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</si>
  <si>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</si>
  <si>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</si>
  <si>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904 2 02 49999 04 0016 150</t>
  </si>
  <si>
    <t>3 930 101,07»;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</si>
</sst>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164" fontId="2" fillId="3" borderId="1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center" wrapText="1"/>
    </xf>
    <xf numFmtId="14" fontId="2" fillId="2" borderId="0" xfId="2" applyNumberFormat="1" applyFont="1" applyFill="1" applyBorder="1" applyAlignment="1">
      <alignment horizontal="left" vertical="center"/>
    </xf>
    <xf numFmtId="0" fontId="2" fillId="2" borderId="0" xfId="2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2" fillId="0" borderId="0" xfId="2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horizontal="justify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49" fontId="2" fillId="2" borderId="0" xfId="2" applyNumberFormat="1" applyFont="1" applyFill="1" applyAlignment="1">
      <alignment vertical="justify"/>
    </xf>
    <xf numFmtId="2" fontId="2" fillId="0" borderId="0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vertical="center"/>
    </xf>
    <xf numFmtId="4" fontId="2" fillId="2" borderId="1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70"/>
  <sheetViews>
    <sheetView tabSelected="1" view="pageLayout" topLeftCell="A115" zoomScaleNormal="100" zoomScaleSheetLayoutView="95" workbookViewId="0">
      <selection activeCell="I135" sqref="I135"/>
    </sheetView>
  </sheetViews>
  <sheetFormatPr defaultColWidth="8.85546875" defaultRowHeight="15.75"/>
  <cols>
    <col min="1" max="1" width="27.140625" style="1" customWidth="1"/>
    <col min="2" max="2" width="45.7109375" style="18" customWidth="1"/>
    <col min="3" max="3" width="16" style="3" customWidth="1"/>
    <col min="4" max="4" width="14.5703125" style="3" hidden="1" customWidth="1"/>
    <col min="5" max="5" width="13.7109375" style="3" hidden="1" customWidth="1"/>
    <col min="6" max="6" width="13.5703125" style="3" customWidth="1"/>
    <col min="7" max="7" width="15.28515625" style="3" customWidth="1"/>
    <col min="8" max="9" width="8.85546875" style="3"/>
    <col min="10" max="10" width="13.140625" style="3" bestFit="1" customWidth="1"/>
    <col min="11" max="16384" width="8.85546875" style="3"/>
  </cols>
  <sheetData>
    <row r="1" spans="1:9" ht="18.75" customHeight="1">
      <c r="A1" s="3"/>
      <c r="B1" s="2" t="s">
        <v>157</v>
      </c>
      <c r="C1" s="47" t="s">
        <v>214</v>
      </c>
      <c r="D1" s="47"/>
      <c r="E1" s="47"/>
      <c r="F1" s="47"/>
      <c r="G1" s="47"/>
    </row>
    <row r="2" spans="1:9" ht="16.899999999999999" customHeight="1">
      <c r="A2" s="3"/>
      <c r="B2" s="2" t="s">
        <v>155</v>
      </c>
      <c r="C2" s="47" t="s">
        <v>158</v>
      </c>
      <c r="D2" s="47"/>
      <c r="E2" s="47"/>
      <c r="F2" s="47"/>
      <c r="G2" s="47"/>
    </row>
    <row r="3" spans="1:9" s="1" customFormat="1" ht="15.6" customHeight="1">
      <c r="B3" s="42" t="s">
        <v>156</v>
      </c>
      <c r="C3" s="48" t="s">
        <v>208</v>
      </c>
      <c r="D3" s="48"/>
      <c r="E3" s="48"/>
      <c r="F3" s="48"/>
      <c r="G3" s="48"/>
    </row>
    <row r="4" spans="1:9" ht="12.6" customHeight="1">
      <c r="A4" s="3"/>
      <c r="B4" s="26"/>
      <c r="C4" s="26"/>
      <c r="D4" s="2"/>
      <c r="E4" s="2"/>
    </row>
    <row r="5" spans="1:9" ht="39.75" customHeight="1">
      <c r="A5" s="49" t="s">
        <v>100</v>
      </c>
      <c r="B5" s="49"/>
      <c r="C5" s="49"/>
      <c r="D5" s="49"/>
      <c r="E5" s="49"/>
      <c r="F5" s="49"/>
      <c r="G5" s="49"/>
    </row>
    <row r="6" spans="1:9" ht="16.899999999999999" customHeight="1">
      <c r="A6" s="24"/>
      <c r="B6" s="4"/>
      <c r="G6" s="43" t="s">
        <v>0</v>
      </c>
      <c r="H6" s="45"/>
      <c r="I6" s="45"/>
    </row>
    <row r="7" spans="1:9" ht="59.45" customHeight="1">
      <c r="A7" s="5" t="s">
        <v>101</v>
      </c>
      <c r="B7" s="6" t="s">
        <v>1</v>
      </c>
      <c r="C7" s="7" t="s">
        <v>211</v>
      </c>
      <c r="D7" s="7" t="s">
        <v>209</v>
      </c>
      <c r="E7" s="7" t="s">
        <v>210</v>
      </c>
      <c r="F7" s="7" t="s">
        <v>209</v>
      </c>
      <c r="G7" s="7" t="s">
        <v>212</v>
      </c>
    </row>
    <row r="8" spans="1:9" ht="18" customHeight="1">
      <c r="A8" s="5">
        <v>1</v>
      </c>
      <c r="B8" s="6">
        <v>2</v>
      </c>
      <c r="C8" s="8">
        <v>3</v>
      </c>
      <c r="D8" s="8">
        <v>4</v>
      </c>
      <c r="E8" s="8" t="s">
        <v>2</v>
      </c>
      <c r="F8" s="6">
        <v>4</v>
      </c>
      <c r="G8" s="6">
        <v>5</v>
      </c>
    </row>
    <row r="9" spans="1:9" s="12" customFormat="1" ht="31.5" customHeight="1">
      <c r="A9" s="9"/>
      <c r="B9" s="28" t="s">
        <v>3</v>
      </c>
      <c r="C9" s="23">
        <f>C10+C26</f>
        <v>1066908.21</v>
      </c>
      <c r="D9" s="23">
        <f t="shared" ref="D9:F9" si="0">D10+D26</f>
        <v>1.23</v>
      </c>
      <c r="E9" s="23" t="e">
        <f t="shared" si="0"/>
        <v>#REF!</v>
      </c>
      <c r="F9" s="41">
        <f t="shared" si="0"/>
        <v>0</v>
      </c>
      <c r="G9" s="23">
        <f>G10+G26</f>
        <v>1066908.21</v>
      </c>
    </row>
    <row r="10" spans="1:9" ht="22.15" customHeight="1">
      <c r="A10" s="13"/>
      <c r="B10" s="28" t="s">
        <v>4</v>
      </c>
      <c r="C10" s="23">
        <f>C11+C13+C15+C20+C23+C25</f>
        <v>932939.58000000007</v>
      </c>
      <c r="D10" s="23">
        <f t="shared" ref="D10:F10" si="1">D11+D13+D15+D20+D23+D25</f>
        <v>1.23</v>
      </c>
      <c r="E10" s="23" t="e">
        <f t="shared" si="1"/>
        <v>#REF!</v>
      </c>
      <c r="F10" s="41">
        <f t="shared" si="1"/>
        <v>0</v>
      </c>
      <c r="G10" s="23">
        <f>G11+G13+G15+G20+G23+G25</f>
        <v>932939.58000000007</v>
      </c>
    </row>
    <row r="11" spans="1:9" ht="23.45" customHeight="1">
      <c r="A11" s="14" t="s">
        <v>97</v>
      </c>
      <c r="B11" s="28" t="s">
        <v>95</v>
      </c>
      <c r="C11" s="23">
        <f>C12</f>
        <v>682128.17</v>
      </c>
      <c r="D11" s="10"/>
      <c r="E11" s="11"/>
      <c r="F11" s="16"/>
      <c r="G11" s="23">
        <f>G12</f>
        <v>682128.17</v>
      </c>
    </row>
    <row r="12" spans="1:9" ht="23.45" customHeight="1">
      <c r="A12" s="14" t="s">
        <v>96</v>
      </c>
      <c r="B12" s="22" t="s">
        <v>5</v>
      </c>
      <c r="C12" s="23">
        <v>682128.17</v>
      </c>
      <c r="D12" s="10"/>
      <c r="E12" s="15"/>
      <c r="F12" s="16"/>
      <c r="G12" s="23">
        <f>C12+F12</f>
        <v>682128.17</v>
      </c>
    </row>
    <row r="13" spans="1:9" ht="55.15" customHeight="1">
      <c r="A13" s="14" t="s">
        <v>104</v>
      </c>
      <c r="B13" s="22" t="s">
        <v>103</v>
      </c>
      <c r="C13" s="23">
        <f>C14</f>
        <v>8496</v>
      </c>
      <c r="D13" s="10"/>
      <c r="E13" s="15"/>
      <c r="F13" s="16"/>
      <c r="G13" s="23">
        <f>G14</f>
        <v>8496</v>
      </c>
    </row>
    <row r="14" spans="1:9" ht="55.15" customHeight="1">
      <c r="A14" s="14" t="s">
        <v>105</v>
      </c>
      <c r="B14" s="27" t="s">
        <v>6</v>
      </c>
      <c r="C14" s="23">
        <v>8496</v>
      </c>
      <c r="D14" s="10"/>
      <c r="E14" s="15"/>
      <c r="F14" s="16"/>
      <c r="G14" s="23">
        <f>C14+F14</f>
        <v>8496</v>
      </c>
    </row>
    <row r="15" spans="1:9" ht="24.75" customHeight="1">
      <c r="A15" s="14" t="s">
        <v>7</v>
      </c>
      <c r="B15" s="22" t="s">
        <v>8</v>
      </c>
      <c r="C15" s="23">
        <f>C16+C17+C18+C19</f>
        <v>91244.41</v>
      </c>
      <c r="D15" s="10"/>
      <c r="E15" s="11">
        <f>E16+E17+E18+E19</f>
        <v>0</v>
      </c>
      <c r="F15" s="16"/>
      <c r="G15" s="23">
        <f>G16+G17+G18+G19</f>
        <v>91244.41</v>
      </c>
    </row>
    <row r="16" spans="1:9" ht="40.9" customHeight="1">
      <c r="A16" s="14" t="s">
        <v>9</v>
      </c>
      <c r="B16" s="22" t="s">
        <v>10</v>
      </c>
      <c r="C16" s="23">
        <v>46478</v>
      </c>
      <c r="D16" s="10"/>
      <c r="E16" s="15"/>
      <c r="F16" s="16"/>
      <c r="G16" s="23">
        <f t="shared" ref="G16:G18" si="2">C16+F16</f>
        <v>46478</v>
      </c>
    </row>
    <row r="17" spans="1:7" ht="36.6" customHeight="1">
      <c r="A17" s="14" t="s">
        <v>11</v>
      </c>
      <c r="B17" s="22" t="s">
        <v>12</v>
      </c>
      <c r="C17" s="23">
        <v>43848</v>
      </c>
      <c r="D17" s="10"/>
      <c r="E17" s="15"/>
      <c r="F17" s="16"/>
      <c r="G17" s="23">
        <f t="shared" si="2"/>
        <v>43848</v>
      </c>
    </row>
    <row r="18" spans="1:7" ht="25.15" customHeight="1">
      <c r="A18" s="14" t="s">
        <v>13</v>
      </c>
      <c r="B18" s="22" t="s">
        <v>14</v>
      </c>
      <c r="C18" s="23">
        <v>55.1</v>
      </c>
      <c r="D18" s="10"/>
      <c r="E18" s="15"/>
      <c r="F18" s="16"/>
      <c r="G18" s="23">
        <f t="shared" si="2"/>
        <v>55.1</v>
      </c>
    </row>
    <row r="19" spans="1:7" ht="57.6" customHeight="1">
      <c r="A19" s="14" t="s">
        <v>147</v>
      </c>
      <c r="B19" s="22" t="s">
        <v>148</v>
      </c>
      <c r="C19" s="23">
        <v>863.31</v>
      </c>
      <c r="D19" s="10"/>
      <c r="E19" s="15"/>
      <c r="F19" s="16"/>
      <c r="G19" s="23">
        <f>C19+F19</f>
        <v>863.31</v>
      </c>
    </row>
    <row r="20" spans="1:7" ht="24" customHeight="1">
      <c r="A20" s="14" t="s">
        <v>15</v>
      </c>
      <c r="B20" s="22" t="s">
        <v>16</v>
      </c>
      <c r="C20" s="23">
        <f>C21+C22</f>
        <v>138030</v>
      </c>
      <c r="D20" s="10"/>
      <c r="E20" s="11">
        <f>E21+E22</f>
        <v>0</v>
      </c>
      <c r="F20" s="16"/>
      <c r="G20" s="23">
        <f>G21+G22</f>
        <v>138030</v>
      </c>
    </row>
    <row r="21" spans="1:7" ht="21.6" customHeight="1">
      <c r="A21" s="14" t="s">
        <v>17</v>
      </c>
      <c r="B21" s="22" t="s">
        <v>18</v>
      </c>
      <c r="C21" s="23">
        <v>33103</v>
      </c>
      <c r="D21" s="10"/>
      <c r="E21" s="15"/>
      <c r="F21" s="16"/>
      <c r="G21" s="23">
        <f>C21+F21</f>
        <v>33103</v>
      </c>
    </row>
    <row r="22" spans="1:7" ht="24" customHeight="1">
      <c r="A22" s="14" t="s">
        <v>94</v>
      </c>
      <c r="B22" s="22" t="s">
        <v>19</v>
      </c>
      <c r="C22" s="23">
        <v>104927</v>
      </c>
      <c r="D22" s="10"/>
      <c r="E22" s="15"/>
      <c r="F22" s="16"/>
      <c r="G22" s="23">
        <f>C22+F22</f>
        <v>104927</v>
      </c>
    </row>
    <row r="23" spans="1:7" ht="39" customHeight="1">
      <c r="A23" s="14" t="s">
        <v>89</v>
      </c>
      <c r="B23" s="29" t="s">
        <v>90</v>
      </c>
      <c r="C23" s="23">
        <f>C24</f>
        <v>1</v>
      </c>
      <c r="D23" s="23">
        <f>D24</f>
        <v>1.23</v>
      </c>
      <c r="E23" s="30"/>
      <c r="F23" s="16"/>
      <c r="G23" s="23">
        <f>G24</f>
        <v>1</v>
      </c>
    </row>
    <row r="24" spans="1:7" ht="40.5" customHeight="1">
      <c r="A24" s="14" t="s">
        <v>91</v>
      </c>
      <c r="B24" s="29" t="s">
        <v>92</v>
      </c>
      <c r="C24" s="23">
        <v>1</v>
      </c>
      <c r="D24" s="23">
        <v>1.23</v>
      </c>
      <c r="E24" s="30"/>
      <c r="F24" s="16"/>
      <c r="G24" s="23">
        <f>C24+F24</f>
        <v>1</v>
      </c>
    </row>
    <row r="25" spans="1:7" ht="25.15" customHeight="1">
      <c r="A25" s="14" t="s">
        <v>20</v>
      </c>
      <c r="B25" s="22" t="s">
        <v>21</v>
      </c>
      <c r="C25" s="23">
        <v>13040</v>
      </c>
      <c r="D25" s="10"/>
      <c r="E25" s="11" t="e">
        <f>SUM(#REF!)</f>
        <v>#REF!</v>
      </c>
      <c r="F25" s="16"/>
      <c r="G25" s="23">
        <f>C25+F25</f>
        <v>13040</v>
      </c>
    </row>
    <row r="26" spans="1:7" ht="22.15" customHeight="1">
      <c r="A26" s="14"/>
      <c r="B26" s="28" t="s">
        <v>22</v>
      </c>
      <c r="C26" s="23">
        <f>C27+C39+C42+C45+C46+C41</f>
        <v>133968.62999999998</v>
      </c>
      <c r="D26" s="23">
        <f t="shared" ref="D26:F26" si="3">D27+D39+D42+D45+D46+D41</f>
        <v>0</v>
      </c>
      <c r="E26" s="23">
        <f t="shared" si="3"/>
        <v>0</v>
      </c>
      <c r="F26" s="41">
        <f t="shared" si="3"/>
        <v>0</v>
      </c>
      <c r="G26" s="23">
        <f>G27+G39+G42+G45+G46+G41</f>
        <v>133968.62999999998</v>
      </c>
    </row>
    <row r="27" spans="1:7" ht="60" customHeight="1">
      <c r="A27" s="14" t="s">
        <v>23</v>
      </c>
      <c r="B27" s="28" t="s">
        <v>24</v>
      </c>
      <c r="C27" s="23">
        <f>C28+C29+C32+C33</f>
        <v>84958.959999999992</v>
      </c>
      <c r="D27" s="10"/>
      <c r="E27" s="15"/>
      <c r="F27" s="16"/>
      <c r="G27" s="23">
        <f>G28+G29+G32+G33</f>
        <v>84958.959999999992</v>
      </c>
    </row>
    <row r="28" spans="1:7" ht="89.45" customHeight="1">
      <c r="A28" s="14" t="s">
        <v>25</v>
      </c>
      <c r="B28" s="28" t="s">
        <v>26</v>
      </c>
      <c r="C28" s="23">
        <v>14.1</v>
      </c>
      <c r="D28" s="10"/>
      <c r="E28" s="15"/>
      <c r="F28" s="16"/>
      <c r="G28" s="23">
        <f>C28+F28</f>
        <v>14.1</v>
      </c>
    </row>
    <row r="29" spans="1:7" ht="24" customHeight="1">
      <c r="A29" s="14"/>
      <c r="B29" s="27" t="s">
        <v>27</v>
      </c>
      <c r="C29" s="23">
        <f>C30+C31</f>
        <v>47458.9</v>
      </c>
      <c r="D29" s="10"/>
      <c r="E29" s="11">
        <f>E30+E31</f>
        <v>0</v>
      </c>
      <c r="F29" s="16"/>
      <c r="G29" s="23">
        <f>G30+G31</f>
        <v>47458.9</v>
      </c>
    </row>
    <row r="30" spans="1:7" ht="117" customHeight="1">
      <c r="A30" s="14" t="s">
        <v>28</v>
      </c>
      <c r="B30" s="27" t="s">
        <v>29</v>
      </c>
      <c r="C30" s="23">
        <v>22457.5</v>
      </c>
      <c r="D30" s="10"/>
      <c r="E30" s="16"/>
      <c r="F30" s="16"/>
      <c r="G30" s="23">
        <f>C30+F30</f>
        <v>22457.5</v>
      </c>
    </row>
    <row r="31" spans="1:7" ht="129" customHeight="1">
      <c r="A31" s="14" t="s">
        <v>30</v>
      </c>
      <c r="B31" s="27" t="s">
        <v>31</v>
      </c>
      <c r="C31" s="23">
        <v>25001.4</v>
      </c>
      <c r="D31" s="10"/>
      <c r="E31" s="16"/>
      <c r="F31" s="16"/>
      <c r="G31" s="23">
        <f>C31+F31</f>
        <v>25001.4</v>
      </c>
    </row>
    <row r="32" spans="1:7" ht="87.75" customHeight="1">
      <c r="A32" s="14" t="s">
        <v>32</v>
      </c>
      <c r="B32" s="27" t="s">
        <v>33</v>
      </c>
      <c r="C32" s="23">
        <v>12</v>
      </c>
      <c r="D32" s="10"/>
      <c r="E32" s="16"/>
      <c r="F32" s="16"/>
      <c r="G32" s="23">
        <f>C32+F32</f>
        <v>12</v>
      </c>
    </row>
    <row r="33" spans="1:7" ht="117" customHeight="1">
      <c r="A33" s="14" t="s">
        <v>34</v>
      </c>
      <c r="B33" s="27" t="s">
        <v>35</v>
      </c>
      <c r="C33" s="23">
        <f>C34+C35+C36+C37+C38</f>
        <v>37473.96</v>
      </c>
      <c r="D33" s="10"/>
      <c r="E33" s="11">
        <f>E34+E35+E36+E37+E38</f>
        <v>0</v>
      </c>
      <c r="F33" s="16"/>
      <c r="G33" s="23">
        <f>G34+G35+G36+G37+G38</f>
        <v>37473.96</v>
      </c>
    </row>
    <row r="34" spans="1:7" ht="68.25" customHeight="1">
      <c r="A34" s="14" t="s">
        <v>36</v>
      </c>
      <c r="B34" s="27" t="s">
        <v>37</v>
      </c>
      <c r="C34" s="23">
        <v>23777.87</v>
      </c>
      <c r="D34" s="10"/>
      <c r="E34" s="16"/>
      <c r="F34" s="16"/>
      <c r="G34" s="23">
        <f t="shared" ref="G34:G37" si="4">C34+F34</f>
        <v>23777.87</v>
      </c>
    </row>
    <row r="35" spans="1:7" ht="69.75" customHeight="1">
      <c r="A35" s="14" t="s">
        <v>38</v>
      </c>
      <c r="B35" s="27" t="s">
        <v>39</v>
      </c>
      <c r="C35" s="23">
        <v>7322.3</v>
      </c>
      <c r="D35" s="10"/>
      <c r="E35" s="16"/>
      <c r="F35" s="16"/>
      <c r="G35" s="23">
        <f t="shared" si="4"/>
        <v>7322.3</v>
      </c>
    </row>
    <row r="36" spans="1:7" ht="69.75" customHeight="1">
      <c r="A36" s="14" t="s">
        <v>40</v>
      </c>
      <c r="B36" s="27" t="s">
        <v>41</v>
      </c>
      <c r="C36" s="23">
        <v>1025.1500000000001</v>
      </c>
      <c r="D36" s="10"/>
      <c r="E36" s="16"/>
      <c r="F36" s="16"/>
      <c r="G36" s="23">
        <f t="shared" si="4"/>
        <v>1025.1500000000001</v>
      </c>
    </row>
    <row r="37" spans="1:7" ht="70.5" customHeight="1">
      <c r="A37" s="14" t="s">
        <v>42</v>
      </c>
      <c r="B37" s="27" t="s">
        <v>43</v>
      </c>
      <c r="C37" s="23">
        <v>1152.04</v>
      </c>
      <c r="D37" s="10"/>
      <c r="E37" s="16"/>
      <c r="F37" s="16"/>
      <c r="G37" s="23">
        <f t="shared" si="4"/>
        <v>1152.04</v>
      </c>
    </row>
    <row r="38" spans="1:7" ht="72" customHeight="1">
      <c r="A38" s="14" t="s">
        <v>44</v>
      </c>
      <c r="B38" s="27" t="s">
        <v>45</v>
      </c>
      <c r="C38" s="23">
        <v>4196.6000000000004</v>
      </c>
      <c r="D38" s="10"/>
      <c r="E38" s="16"/>
      <c r="F38" s="16"/>
      <c r="G38" s="23">
        <f>C38+F38</f>
        <v>4196.6000000000004</v>
      </c>
    </row>
    <row r="39" spans="1:7" ht="39" customHeight="1">
      <c r="A39" s="14" t="s">
        <v>46</v>
      </c>
      <c r="B39" s="22" t="s">
        <v>47</v>
      </c>
      <c r="C39" s="23">
        <f>C40</f>
        <v>14198.51</v>
      </c>
      <c r="D39" s="10"/>
      <c r="E39" s="11">
        <f>E40</f>
        <v>0</v>
      </c>
      <c r="F39" s="16"/>
      <c r="G39" s="23">
        <f>G40</f>
        <v>14198.51</v>
      </c>
    </row>
    <row r="40" spans="1:7" ht="41.25" customHeight="1">
      <c r="A40" s="14" t="s">
        <v>48</v>
      </c>
      <c r="B40" s="22" t="s">
        <v>49</v>
      </c>
      <c r="C40" s="23">
        <v>14198.51</v>
      </c>
      <c r="D40" s="10"/>
      <c r="E40" s="15"/>
      <c r="F40" s="16"/>
      <c r="G40" s="23">
        <f>C40+F40</f>
        <v>14198.51</v>
      </c>
    </row>
    <row r="41" spans="1:7" ht="39.75" customHeight="1">
      <c r="A41" s="14" t="s">
        <v>50</v>
      </c>
      <c r="B41" s="22" t="s">
        <v>102</v>
      </c>
      <c r="C41" s="23">
        <v>7104</v>
      </c>
      <c r="D41" s="10"/>
      <c r="E41" s="15"/>
      <c r="F41" s="16"/>
      <c r="G41" s="23">
        <f>C41+F41</f>
        <v>7104</v>
      </c>
    </row>
    <row r="42" spans="1:7" ht="41.25" customHeight="1">
      <c r="A42" s="14" t="s">
        <v>51</v>
      </c>
      <c r="B42" s="22" t="s">
        <v>52</v>
      </c>
      <c r="C42" s="23">
        <f>C43+C44</f>
        <v>16431.64</v>
      </c>
      <c r="D42" s="16"/>
      <c r="E42" s="11">
        <f>E43+E44</f>
        <v>0</v>
      </c>
      <c r="F42" s="16"/>
      <c r="G42" s="23">
        <f>G43+G44</f>
        <v>16431.64</v>
      </c>
    </row>
    <row r="43" spans="1:7" ht="137.25" customHeight="1">
      <c r="A43" s="14" t="s">
        <v>53</v>
      </c>
      <c r="B43" s="27" t="s">
        <v>54</v>
      </c>
      <c r="C43" s="23">
        <v>16181.64</v>
      </c>
      <c r="D43" s="10"/>
      <c r="E43" s="16"/>
      <c r="F43" s="16"/>
      <c r="G43" s="23">
        <f t="shared" ref="G43:G44" si="5">C43+F43</f>
        <v>16181.64</v>
      </c>
    </row>
    <row r="44" spans="1:7" ht="73.5" customHeight="1">
      <c r="A44" s="14" t="s">
        <v>55</v>
      </c>
      <c r="B44" s="22" t="s">
        <v>56</v>
      </c>
      <c r="C44" s="23">
        <v>250</v>
      </c>
      <c r="D44" s="10"/>
      <c r="E44" s="16"/>
      <c r="F44" s="16"/>
      <c r="G44" s="23">
        <f t="shared" si="5"/>
        <v>250</v>
      </c>
    </row>
    <row r="45" spans="1:7" ht="22.15" customHeight="1">
      <c r="A45" s="14" t="s">
        <v>57</v>
      </c>
      <c r="B45" s="22" t="s">
        <v>58</v>
      </c>
      <c r="C45" s="23">
        <v>11099.12</v>
      </c>
      <c r="D45" s="10"/>
      <c r="E45" s="16"/>
      <c r="F45" s="16"/>
      <c r="G45" s="23">
        <f>C45+F45</f>
        <v>11099.12</v>
      </c>
    </row>
    <row r="46" spans="1:7" ht="24" customHeight="1">
      <c r="A46" s="14" t="s">
        <v>59</v>
      </c>
      <c r="B46" s="22" t="s">
        <v>60</v>
      </c>
      <c r="C46" s="23">
        <v>176.4</v>
      </c>
      <c r="D46" s="10"/>
      <c r="E46" s="16"/>
      <c r="F46" s="16"/>
      <c r="G46" s="23">
        <f>C46+F46</f>
        <v>176.4</v>
      </c>
    </row>
    <row r="47" spans="1:7" ht="26.45" customHeight="1">
      <c r="A47" s="14" t="s">
        <v>61</v>
      </c>
      <c r="B47" s="22" t="s">
        <v>62</v>
      </c>
      <c r="C47" s="23">
        <f>C48+C109+C111</f>
        <v>2767919.4600000004</v>
      </c>
      <c r="D47" s="23">
        <f>D48+D109+D111</f>
        <v>0</v>
      </c>
      <c r="E47" s="23">
        <f>E48+E109+E111</f>
        <v>-1741397.9899999998</v>
      </c>
      <c r="F47" s="23">
        <f>F48+F109+F111</f>
        <v>95273.4</v>
      </c>
      <c r="G47" s="23">
        <f>G48+G109+G111</f>
        <v>2863192.8600000003</v>
      </c>
    </row>
    <row r="48" spans="1:7" ht="51.75" customHeight="1">
      <c r="A48" s="14" t="s">
        <v>63</v>
      </c>
      <c r="B48" s="22" t="s">
        <v>64</v>
      </c>
      <c r="C48" s="23">
        <f>C49+C54+C74+C101</f>
        <v>2778553.2300000004</v>
      </c>
      <c r="D48" s="23">
        <f>D49+D54+D74+D101</f>
        <v>0</v>
      </c>
      <c r="E48" s="23">
        <f>E49+E54+E74+E101</f>
        <v>-1741397.9899999998</v>
      </c>
      <c r="F48" s="23">
        <f>F49+F54+F74+F101</f>
        <v>92969</v>
      </c>
      <c r="G48" s="23">
        <f>G49+G54+G74+G101</f>
        <v>2871522.2300000004</v>
      </c>
    </row>
    <row r="49" spans="1:7" ht="40.5" customHeight="1">
      <c r="A49" s="14" t="s">
        <v>107</v>
      </c>
      <c r="B49" s="22" t="s">
        <v>87</v>
      </c>
      <c r="C49" s="23">
        <f>SUM(C50:C53)</f>
        <v>1218939.8</v>
      </c>
      <c r="D49" s="23">
        <f t="shared" ref="D49:F49" si="6">SUM(D50:D53)</f>
        <v>0</v>
      </c>
      <c r="E49" s="23">
        <f t="shared" si="6"/>
        <v>-1108595</v>
      </c>
      <c r="F49" s="41">
        <f t="shared" si="6"/>
        <v>0</v>
      </c>
      <c r="G49" s="23">
        <f>SUM(G50:G53)</f>
        <v>1218939.8</v>
      </c>
    </row>
    <row r="50" spans="1:7" ht="84.75" customHeight="1">
      <c r="A50" s="14" t="s">
        <v>108</v>
      </c>
      <c r="B50" s="22" t="s">
        <v>65</v>
      </c>
      <c r="C50" s="23">
        <v>242417</v>
      </c>
      <c r="D50" s="10"/>
      <c r="E50" s="10">
        <f t="shared" ref="E50:E106" si="7">D50-C50</f>
        <v>-242417</v>
      </c>
      <c r="F50" s="16"/>
      <c r="G50" s="23">
        <f>C50+F50</f>
        <v>242417</v>
      </c>
    </row>
    <row r="51" spans="1:7" ht="53.45" customHeight="1">
      <c r="A51" s="14" t="s">
        <v>109</v>
      </c>
      <c r="B51" s="22" t="s">
        <v>66</v>
      </c>
      <c r="C51" s="23">
        <v>130530</v>
      </c>
      <c r="D51" s="10"/>
      <c r="E51" s="10">
        <f t="shared" si="7"/>
        <v>-130530</v>
      </c>
      <c r="F51" s="16"/>
      <c r="G51" s="23">
        <f t="shared" ref="G51:G53" si="8">C51+F51</f>
        <v>130530</v>
      </c>
    </row>
    <row r="52" spans="1:7" ht="53.45" customHeight="1">
      <c r="A52" s="14" t="s">
        <v>110</v>
      </c>
      <c r="B52" s="22" t="s">
        <v>150</v>
      </c>
      <c r="C52" s="23">
        <v>110344.8</v>
      </c>
      <c r="D52" s="10"/>
      <c r="E52" s="10"/>
      <c r="F52" s="16"/>
      <c r="G52" s="23">
        <f t="shared" si="8"/>
        <v>110344.8</v>
      </c>
    </row>
    <row r="53" spans="1:7" ht="81" customHeight="1">
      <c r="A53" s="14" t="s">
        <v>111</v>
      </c>
      <c r="B53" s="22" t="s">
        <v>67</v>
      </c>
      <c r="C53" s="23">
        <v>735648</v>
      </c>
      <c r="D53" s="16"/>
      <c r="E53" s="10">
        <f t="shared" si="7"/>
        <v>-735648</v>
      </c>
      <c r="F53" s="16"/>
      <c r="G53" s="23">
        <f t="shared" si="8"/>
        <v>735648</v>
      </c>
    </row>
    <row r="54" spans="1:7" ht="54.75" customHeight="1">
      <c r="A54" s="14" t="s">
        <v>112</v>
      </c>
      <c r="B54" s="22" t="s">
        <v>88</v>
      </c>
      <c r="C54" s="23">
        <f>SUM(C55:C63)</f>
        <v>190520.94</v>
      </c>
      <c r="D54" s="23">
        <f>SUM(D55:D63)</f>
        <v>0</v>
      </c>
      <c r="E54" s="23">
        <f>SUM(E55:E63)</f>
        <v>-34898.9</v>
      </c>
      <c r="F54" s="23">
        <f>SUM(F55:F63)</f>
        <v>92819</v>
      </c>
      <c r="G54" s="23">
        <f>SUM(G55:G63)</f>
        <v>283339.94</v>
      </c>
    </row>
    <row r="55" spans="1:7" ht="146.25" customHeight="1">
      <c r="A55" s="38" t="s">
        <v>160</v>
      </c>
      <c r="B55" s="22" t="s">
        <v>159</v>
      </c>
      <c r="C55" s="16">
        <v>16100.1</v>
      </c>
      <c r="D55" s="16"/>
      <c r="E55" s="10"/>
      <c r="F55" s="16"/>
      <c r="G55" s="23">
        <f t="shared" ref="G55:G62" si="9">C55+F55</f>
        <v>16100.1</v>
      </c>
    </row>
    <row r="56" spans="1:7" ht="162.75" customHeight="1">
      <c r="A56" s="38" t="s">
        <v>161</v>
      </c>
      <c r="B56" s="22" t="s">
        <v>162</v>
      </c>
      <c r="C56" s="16">
        <v>32043.200000000001</v>
      </c>
      <c r="D56" s="16"/>
      <c r="E56" s="10"/>
      <c r="F56" s="16"/>
      <c r="G56" s="23">
        <f t="shared" si="9"/>
        <v>32043.200000000001</v>
      </c>
    </row>
    <row r="57" spans="1:7" ht="112.5" customHeight="1">
      <c r="A57" s="38" t="s">
        <v>163</v>
      </c>
      <c r="B57" s="22" t="s">
        <v>164</v>
      </c>
      <c r="C57" s="16">
        <v>25000</v>
      </c>
      <c r="D57" s="16"/>
      <c r="E57" s="10"/>
      <c r="F57" s="16"/>
      <c r="G57" s="23">
        <f t="shared" si="9"/>
        <v>25000</v>
      </c>
    </row>
    <row r="58" spans="1:7" ht="105" customHeight="1">
      <c r="A58" s="38" t="s">
        <v>166</v>
      </c>
      <c r="B58" s="35" t="s">
        <v>165</v>
      </c>
      <c r="C58" s="16">
        <v>11607.23</v>
      </c>
      <c r="D58" s="16"/>
      <c r="E58" s="10"/>
      <c r="F58" s="16"/>
      <c r="G58" s="23">
        <f t="shared" si="9"/>
        <v>11607.23</v>
      </c>
    </row>
    <row r="59" spans="1:7" ht="122.45" customHeight="1">
      <c r="A59" s="38" t="s">
        <v>168</v>
      </c>
      <c r="B59" s="35" t="s">
        <v>167</v>
      </c>
      <c r="C59" s="16">
        <v>4672.71</v>
      </c>
      <c r="D59" s="16"/>
      <c r="E59" s="10"/>
      <c r="F59" s="16"/>
      <c r="G59" s="23">
        <f t="shared" si="9"/>
        <v>4672.71</v>
      </c>
    </row>
    <row r="60" spans="1:7" ht="75.599999999999994" customHeight="1">
      <c r="A60" s="38" t="s">
        <v>170</v>
      </c>
      <c r="B60" s="35" t="s">
        <v>169</v>
      </c>
      <c r="C60" s="16">
        <v>4000</v>
      </c>
      <c r="D60" s="16"/>
      <c r="E60" s="10"/>
      <c r="F60" s="16"/>
      <c r="G60" s="23">
        <f t="shared" si="9"/>
        <v>4000</v>
      </c>
    </row>
    <row r="61" spans="1:7" ht="75.599999999999994" customHeight="1">
      <c r="A61" s="38" t="s">
        <v>171</v>
      </c>
      <c r="B61" s="35" t="s">
        <v>172</v>
      </c>
      <c r="C61" s="16">
        <v>45731.199999999997</v>
      </c>
      <c r="D61" s="16"/>
      <c r="E61" s="10"/>
      <c r="F61" s="16"/>
      <c r="G61" s="23">
        <f t="shared" si="9"/>
        <v>45731.199999999997</v>
      </c>
    </row>
    <row r="62" spans="1:7" ht="105.6" customHeight="1">
      <c r="A62" s="38" t="s">
        <v>218</v>
      </c>
      <c r="B62" s="35" t="s">
        <v>217</v>
      </c>
      <c r="C62" s="16"/>
      <c r="D62" s="16"/>
      <c r="E62" s="10"/>
      <c r="F62" s="16">
        <v>69493.899999999994</v>
      </c>
      <c r="G62" s="23">
        <f t="shared" si="9"/>
        <v>69493.899999999994</v>
      </c>
    </row>
    <row r="63" spans="1:7" ht="46.9" customHeight="1">
      <c r="A63" s="14" t="s">
        <v>113</v>
      </c>
      <c r="B63" s="22" t="s">
        <v>68</v>
      </c>
      <c r="C63" s="23">
        <f>SUM(C64:C73)</f>
        <v>51366.5</v>
      </c>
      <c r="D63" s="23">
        <f t="shared" ref="D63:G63" si="10">SUM(D64:D73)</f>
        <v>0</v>
      </c>
      <c r="E63" s="23">
        <f t="shared" si="10"/>
        <v>-34898.9</v>
      </c>
      <c r="F63" s="23">
        <f t="shared" si="10"/>
        <v>23325.1</v>
      </c>
      <c r="G63" s="23">
        <f t="shared" si="10"/>
        <v>74691.600000000006</v>
      </c>
    </row>
    <row r="64" spans="1:7" ht="47.45" customHeight="1">
      <c r="A64" s="14" t="s">
        <v>114</v>
      </c>
      <c r="B64" s="22" t="s">
        <v>69</v>
      </c>
      <c r="C64" s="23">
        <v>103.7</v>
      </c>
      <c r="D64" s="16"/>
      <c r="E64" s="10"/>
      <c r="F64" s="16"/>
      <c r="G64" s="23">
        <f>C64+F64</f>
        <v>103.7</v>
      </c>
    </row>
    <row r="65" spans="1:7" ht="47.45" customHeight="1">
      <c r="A65" s="14" t="s">
        <v>115</v>
      </c>
      <c r="B65" s="22" t="s">
        <v>70</v>
      </c>
      <c r="C65" s="23">
        <v>10920.599999999999</v>
      </c>
      <c r="D65" s="16"/>
      <c r="E65" s="10">
        <f t="shared" si="7"/>
        <v>-10920.599999999999</v>
      </c>
      <c r="F65" s="16"/>
      <c r="G65" s="23">
        <f t="shared" ref="G65:G73" si="11">C65+F65</f>
        <v>10920.599999999999</v>
      </c>
    </row>
    <row r="66" spans="1:7" ht="91.15" customHeight="1">
      <c r="A66" s="14" t="s">
        <v>116</v>
      </c>
      <c r="B66" s="22" t="s">
        <v>192</v>
      </c>
      <c r="C66" s="23">
        <v>7789.4</v>
      </c>
      <c r="D66" s="10"/>
      <c r="E66" s="10">
        <f t="shared" si="7"/>
        <v>-7789.4</v>
      </c>
      <c r="F66" s="16"/>
      <c r="G66" s="23">
        <f t="shared" si="11"/>
        <v>7789.4</v>
      </c>
    </row>
    <row r="67" spans="1:7" ht="278.45" customHeight="1">
      <c r="A67" s="14" t="s">
        <v>117</v>
      </c>
      <c r="B67" s="22" t="s">
        <v>98</v>
      </c>
      <c r="C67" s="23">
        <v>9778.2000000000007</v>
      </c>
      <c r="D67" s="16"/>
      <c r="E67" s="10">
        <f t="shared" si="7"/>
        <v>-9778.2000000000007</v>
      </c>
      <c r="F67" s="16">
        <v>1309.7</v>
      </c>
      <c r="G67" s="23">
        <f t="shared" si="11"/>
        <v>11087.900000000001</v>
      </c>
    </row>
    <row r="68" spans="1:7" ht="52.9" customHeight="1">
      <c r="A68" s="14" t="s">
        <v>173</v>
      </c>
      <c r="B68" s="22" t="s">
        <v>174</v>
      </c>
      <c r="C68" s="16">
        <v>3697.9</v>
      </c>
      <c r="D68" s="16"/>
      <c r="E68" s="10"/>
      <c r="F68" s="16"/>
      <c r="G68" s="23">
        <f t="shared" si="11"/>
        <v>3697.9</v>
      </c>
    </row>
    <row r="69" spans="1:7" ht="68.25" customHeight="1">
      <c r="A69" s="14" t="s">
        <v>118</v>
      </c>
      <c r="B69" s="22" t="s">
        <v>71</v>
      </c>
      <c r="C69" s="23">
        <v>5619.9</v>
      </c>
      <c r="D69" s="16"/>
      <c r="E69" s="10">
        <f t="shared" si="7"/>
        <v>-5619.9</v>
      </c>
      <c r="F69" s="23"/>
      <c r="G69" s="23">
        <f t="shared" si="11"/>
        <v>5619.9</v>
      </c>
    </row>
    <row r="70" spans="1:7" ht="65.25" customHeight="1">
      <c r="A70" s="14" t="s">
        <v>119</v>
      </c>
      <c r="B70" s="22" t="s">
        <v>71</v>
      </c>
      <c r="C70" s="23">
        <v>790.8</v>
      </c>
      <c r="D70" s="16"/>
      <c r="E70" s="10">
        <f t="shared" si="7"/>
        <v>-790.8</v>
      </c>
      <c r="F70" s="16"/>
      <c r="G70" s="23">
        <f t="shared" si="11"/>
        <v>790.8</v>
      </c>
    </row>
    <row r="71" spans="1:7" ht="87" customHeight="1">
      <c r="A71" s="14" t="s">
        <v>220</v>
      </c>
      <c r="B71" s="22" t="s">
        <v>219</v>
      </c>
      <c r="C71" s="23"/>
      <c r="D71" s="16"/>
      <c r="E71" s="10"/>
      <c r="F71" s="16">
        <v>2888.4</v>
      </c>
      <c r="G71" s="23">
        <f t="shared" si="11"/>
        <v>2888.4</v>
      </c>
    </row>
    <row r="72" spans="1:7" ht="55.9" customHeight="1">
      <c r="A72" s="14" t="s">
        <v>176</v>
      </c>
      <c r="B72" s="22" t="s">
        <v>175</v>
      </c>
      <c r="C72" s="16">
        <v>12666</v>
      </c>
      <c r="D72" s="16"/>
      <c r="E72" s="10"/>
      <c r="F72" s="16">
        <v>17334</v>
      </c>
      <c r="G72" s="23">
        <f t="shared" si="11"/>
        <v>30000</v>
      </c>
    </row>
    <row r="73" spans="1:7" ht="98.45" customHeight="1">
      <c r="A73" s="14" t="s">
        <v>221</v>
      </c>
      <c r="B73" s="22" t="s">
        <v>222</v>
      </c>
      <c r="C73" s="16"/>
      <c r="D73" s="16"/>
      <c r="E73" s="10"/>
      <c r="F73" s="16">
        <v>1793</v>
      </c>
      <c r="G73" s="23">
        <f t="shared" si="11"/>
        <v>1793</v>
      </c>
    </row>
    <row r="74" spans="1:7" ht="39" customHeight="1">
      <c r="A74" s="14" t="s">
        <v>120</v>
      </c>
      <c r="B74" s="22" t="s">
        <v>106</v>
      </c>
      <c r="C74" s="23">
        <f>C75+C97+C98+C99+C100</f>
        <v>1277312.29</v>
      </c>
      <c r="D74" s="23">
        <f t="shared" ref="D74:G74" si="12">D75+D97+D98+D99+D100</f>
        <v>0</v>
      </c>
      <c r="E74" s="23">
        <f t="shared" si="12"/>
        <v>-594946.08999999985</v>
      </c>
      <c r="F74" s="23">
        <f t="shared" si="12"/>
        <v>0</v>
      </c>
      <c r="G74" s="23">
        <f t="shared" si="12"/>
        <v>1277312.29</v>
      </c>
    </row>
    <row r="75" spans="1:7" ht="53.45" customHeight="1">
      <c r="A75" s="14" t="s">
        <v>121</v>
      </c>
      <c r="B75" s="27" t="s">
        <v>72</v>
      </c>
      <c r="C75" s="23">
        <f>SUM(C76:C96)</f>
        <v>1224768.3000000003</v>
      </c>
      <c r="D75" s="23">
        <f t="shared" ref="D75:G75" si="13">SUM(D76:D96)</f>
        <v>0</v>
      </c>
      <c r="E75" s="23">
        <f t="shared" si="13"/>
        <v>-543138.89999999979</v>
      </c>
      <c r="F75" s="23">
        <f t="shared" si="13"/>
        <v>0</v>
      </c>
      <c r="G75" s="23">
        <f t="shared" si="13"/>
        <v>1224768.3000000003</v>
      </c>
    </row>
    <row r="76" spans="1:7" ht="165.6" customHeight="1">
      <c r="A76" s="14" t="s">
        <v>177</v>
      </c>
      <c r="B76" s="27" t="s">
        <v>178</v>
      </c>
      <c r="C76" s="23">
        <v>651758.6</v>
      </c>
      <c r="D76" s="23"/>
      <c r="E76" s="23"/>
      <c r="F76" s="23"/>
      <c r="G76" s="23">
        <f>C76+F76</f>
        <v>651758.6</v>
      </c>
    </row>
    <row r="77" spans="1:7" ht="99.75" customHeight="1">
      <c r="A77" s="14" t="s">
        <v>122</v>
      </c>
      <c r="B77" s="22" t="s">
        <v>83</v>
      </c>
      <c r="C77" s="23">
        <v>527805</v>
      </c>
      <c r="D77" s="16"/>
      <c r="E77" s="10">
        <f t="shared" si="7"/>
        <v>-527805</v>
      </c>
      <c r="F77" s="16"/>
      <c r="G77" s="23">
        <f>C77+F77</f>
        <v>527805</v>
      </c>
    </row>
    <row r="78" spans="1:7" ht="97.5" customHeight="1">
      <c r="A78" s="14" t="s">
        <v>123</v>
      </c>
      <c r="B78" s="22" t="s">
        <v>86</v>
      </c>
      <c r="C78" s="23">
        <v>2946.6</v>
      </c>
      <c r="D78" s="16"/>
      <c r="E78" s="10">
        <f t="shared" si="7"/>
        <v>-2946.6</v>
      </c>
      <c r="F78" s="16"/>
      <c r="G78" s="23">
        <f t="shared" ref="G78:G100" si="14">C78+F78</f>
        <v>2946.6</v>
      </c>
    </row>
    <row r="79" spans="1:7" ht="88.15" customHeight="1">
      <c r="A79" s="14" t="s">
        <v>124</v>
      </c>
      <c r="B79" s="22" t="s">
        <v>73</v>
      </c>
      <c r="C79" s="23">
        <v>48.8</v>
      </c>
      <c r="D79" s="16"/>
      <c r="E79" s="10">
        <f t="shared" si="7"/>
        <v>-48.8</v>
      </c>
      <c r="F79" s="16"/>
      <c r="G79" s="23">
        <f>C79+F79</f>
        <v>48.8</v>
      </c>
    </row>
    <row r="80" spans="1:7" ht="88.15" customHeight="1">
      <c r="A80" s="14" t="s">
        <v>179</v>
      </c>
      <c r="B80" s="22" t="s">
        <v>74</v>
      </c>
      <c r="C80" s="16">
        <v>47</v>
      </c>
      <c r="D80" s="16"/>
      <c r="E80" s="10"/>
      <c r="F80" s="16"/>
      <c r="G80" s="23">
        <f>C80+F80</f>
        <v>47</v>
      </c>
    </row>
    <row r="81" spans="1:7" ht="88.15" customHeight="1">
      <c r="A81" s="14" t="s">
        <v>125</v>
      </c>
      <c r="B81" s="22" t="s">
        <v>74</v>
      </c>
      <c r="C81" s="23">
        <v>539</v>
      </c>
      <c r="D81" s="16"/>
      <c r="E81" s="10">
        <f t="shared" si="7"/>
        <v>-539</v>
      </c>
      <c r="F81" s="16"/>
      <c r="G81" s="23">
        <f t="shared" si="14"/>
        <v>539</v>
      </c>
    </row>
    <row r="82" spans="1:7" ht="69" customHeight="1">
      <c r="A82" s="14" t="s">
        <v>126</v>
      </c>
      <c r="B82" s="22" t="s">
        <v>75</v>
      </c>
      <c r="C82" s="23">
        <v>1159.5999999999999</v>
      </c>
      <c r="D82" s="16"/>
      <c r="E82" s="10">
        <f t="shared" si="7"/>
        <v>-1159.5999999999999</v>
      </c>
      <c r="F82" s="16"/>
      <c r="G82" s="23">
        <f t="shared" si="14"/>
        <v>1159.5999999999999</v>
      </c>
    </row>
    <row r="83" spans="1:7" ht="156" customHeight="1">
      <c r="A83" s="14" t="s">
        <v>127</v>
      </c>
      <c r="B83" s="22" t="s">
        <v>76</v>
      </c>
      <c r="C83" s="23">
        <v>20</v>
      </c>
      <c r="D83" s="16"/>
      <c r="E83" s="10">
        <f t="shared" si="7"/>
        <v>-20</v>
      </c>
      <c r="F83" s="16"/>
      <c r="G83" s="23">
        <f t="shared" si="14"/>
        <v>20</v>
      </c>
    </row>
    <row r="84" spans="1:7" s="1" customFormat="1" ht="105.6" customHeight="1">
      <c r="A84" s="14" t="s">
        <v>154</v>
      </c>
      <c r="B84" s="22" t="s">
        <v>149</v>
      </c>
      <c r="C84" s="23">
        <v>0.6</v>
      </c>
      <c r="D84" s="23"/>
      <c r="E84" s="23">
        <f t="shared" si="7"/>
        <v>-0.6</v>
      </c>
      <c r="F84" s="23"/>
      <c r="G84" s="23">
        <f t="shared" si="14"/>
        <v>0.6</v>
      </c>
    </row>
    <row r="85" spans="1:7" ht="87.6" customHeight="1">
      <c r="A85" s="14" t="s">
        <v>128</v>
      </c>
      <c r="B85" s="22" t="s">
        <v>77</v>
      </c>
      <c r="C85" s="23">
        <v>100.7</v>
      </c>
      <c r="D85" s="16"/>
      <c r="E85" s="10">
        <f t="shared" si="7"/>
        <v>-100.7</v>
      </c>
      <c r="F85" s="16"/>
      <c r="G85" s="23">
        <f t="shared" si="14"/>
        <v>100.7</v>
      </c>
    </row>
    <row r="86" spans="1:7" ht="87.6" customHeight="1">
      <c r="A86" s="14" t="s">
        <v>129</v>
      </c>
      <c r="B86" s="22" t="s">
        <v>193</v>
      </c>
      <c r="C86" s="23">
        <v>5375.2</v>
      </c>
      <c r="D86" s="16"/>
      <c r="E86" s="10">
        <f t="shared" si="7"/>
        <v>-5375.2</v>
      </c>
      <c r="F86" s="16"/>
      <c r="G86" s="23">
        <f t="shared" si="14"/>
        <v>5375.2</v>
      </c>
    </row>
    <row r="87" spans="1:7" ht="87.6" customHeight="1">
      <c r="A87" s="14" t="s">
        <v>130</v>
      </c>
      <c r="B87" s="22" t="s">
        <v>194</v>
      </c>
      <c r="C87" s="23">
        <v>1823.8</v>
      </c>
      <c r="D87" s="16"/>
      <c r="E87" s="10">
        <f t="shared" si="7"/>
        <v>-1823.8</v>
      </c>
      <c r="F87" s="16"/>
      <c r="G87" s="23">
        <f t="shared" si="14"/>
        <v>1823.8</v>
      </c>
    </row>
    <row r="88" spans="1:7" ht="101.25" customHeight="1">
      <c r="A88" s="14" t="s">
        <v>131</v>
      </c>
      <c r="B88" s="22" t="s">
        <v>78</v>
      </c>
      <c r="C88" s="23">
        <v>138</v>
      </c>
      <c r="D88" s="10"/>
      <c r="E88" s="10">
        <f t="shared" si="7"/>
        <v>-138</v>
      </c>
      <c r="F88" s="16"/>
      <c r="G88" s="23">
        <f t="shared" si="14"/>
        <v>138</v>
      </c>
    </row>
    <row r="89" spans="1:7" ht="85.5" customHeight="1">
      <c r="A89" s="14" t="s">
        <v>132</v>
      </c>
      <c r="B89" s="22" t="s">
        <v>93</v>
      </c>
      <c r="C89" s="23">
        <v>356</v>
      </c>
      <c r="D89" s="10"/>
      <c r="E89" s="10">
        <f t="shared" si="7"/>
        <v>-356</v>
      </c>
      <c r="F89" s="16"/>
      <c r="G89" s="23">
        <f t="shared" si="14"/>
        <v>356</v>
      </c>
    </row>
    <row r="90" spans="1:7" ht="222.6" customHeight="1">
      <c r="A90" s="14" t="s">
        <v>133</v>
      </c>
      <c r="B90" s="22" t="s">
        <v>82</v>
      </c>
      <c r="C90" s="23">
        <v>557</v>
      </c>
      <c r="D90" s="10"/>
      <c r="E90" s="10">
        <f t="shared" si="7"/>
        <v>-557</v>
      </c>
      <c r="F90" s="16"/>
      <c r="G90" s="23">
        <f t="shared" si="14"/>
        <v>557</v>
      </c>
    </row>
    <row r="91" spans="1:7" ht="106.9" customHeight="1">
      <c r="A91" s="14" t="s">
        <v>134</v>
      </c>
      <c r="B91" s="22" t="s">
        <v>99</v>
      </c>
      <c r="C91" s="23">
        <v>2</v>
      </c>
      <c r="D91" s="16"/>
      <c r="E91" s="10">
        <f t="shared" si="7"/>
        <v>-2</v>
      </c>
      <c r="F91" s="16"/>
      <c r="G91" s="23">
        <f t="shared" si="14"/>
        <v>2</v>
      </c>
    </row>
    <row r="92" spans="1:7" ht="72.599999999999994" customHeight="1">
      <c r="A92" s="14" t="s">
        <v>135</v>
      </c>
      <c r="B92" s="22" t="s">
        <v>85</v>
      </c>
      <c r="C92" s="23">
        <v>518.45000000000005</v>
      </c>
      <c r="D92" s="16"/>
      <c r="E92" s="10">
        <f t="shared" si="7"/>
        <v>-518.45000000000005</v>
      </c>
      <c r="F92" s="23"/>
      <c r="G92" s="23">
        <f t="shared" si="14"/>
        <v>518.45000000000005</v>
      </c>
    </row>
    <row r="93" spans="1:7" ht="71.45" customHeight="1">
      <c r="A93" s="14" t="s">
        <v>136</v>
      </c>
      <c r="B93" s="22" t="s">
        <v>85</v>
      </c>
      <c r="C93" s="23">
        <v>518.45000000000005</v>
      </c>
      <c r="D93" s="16"/>
      <c r="E93" s="10">
        <f t="shared" si="7"/>
        <v>-518.45000000000005</v>
      </c>
      <c r="F93" s="16"/>
      <c r="G93" s="23">
        <f t="shared" si="14"/>
        <v>518.45000000000005</v>
      </c>
    </row>
    <row r="94" spans="1:7" ht="225" customHeight="1">
      <c r="A94" s="14" t="s">
        <v>137</v>
      </c>
      <c r="B94" s="22" t="s">
        <v>79</v>
      </c>
      <c r="C94" s="23">
        <v>782.2</v>
      </c>
      <c r="D94" s="16"/>
      <c r="E94" s="10">
        <f t="shared" si="7"/>
        <v>-782.2</v>
      </c>
      <c r="F94" s="16"/>
      <c r="G94" s="23">
        <f t="shared" si="14"/>
        <v>782.2</v>
      </c>
    </row>
    <row r="95" spans="1:7" ht="279.60000000000002" customHeight="1">
      <c r="A95" s="14" t="s">
        <v>181</v>
      </c>
      <c r="B95" s="22" t="s">
        <v>180</v>
      </c>
      <c r="C95" s="16">
        <v>29823.8</v>
      </c>
      <c r="D95" s="16"/>
      <c r="E95" s="10"/>
      <c r="F95" s="16"/>
      <c r="G95" s="23">
        <f t="shared" si="14"/>
        <v>29823.8</v>
      </c>
    </row>
    <row r="96" spans="1:7" ht="56.25" customHeight="1">
      <c r="A96" s="14" t="s">
        <v>138</v>
      </c>
      <c r="B96" s="22" t="s">
        <v>84</v>
      </c>
      <c r="C96" s="23">
        <v>447.5</v>
      </c>
      <c r="D96" s="16"/>
      <c r="E96" s="10">
        <f t="shared" si="7"/>
        <v>-447.5</v>
      </c>
      <c r="F96" s="16"/>
      <c r="G96" s="23">
        <f t="shared" si="14"/>
        <v>447.5</v>
      </c>
    </row>
    <row r="97" spans="1:7" ht="199.9" customHeight="1">
      <c r="A97" s="14" t="s">
        <v>139</v>
      </c>
      <c r="B97" s="34" t="s">
        <v>145</v>
      </c>
      <c r="C97" s="23">
        <v>17690.400000000001</v>
      </c>
      <c r="D97" s="16"/>
      <c r="E97" s="10">
        <f>D97-C97</f>
        <v>-17690.400000000001</v>
      </c>
      <c r="F97" s="23"/>
      <c r="G97" s="23">
        <f>C97+F97</f>
        <v>17690.400000000001</v>
      </c>
    </row>
    <row r="98" spans="1:7" ht="146.25" customHeight="1">
      <c r="A98" s="14" t="s">
        <v>140</v>
      </c>
      <c r="B98" s="34" t="s">
        <v>146</v>
      </c>
      <c r="C98" s="23">
        <v>25964.400000000001</v>
      </c>
      <c r="D98" s="10"/>
      <c r="E98" s="10">
        <f>D98-C98</f>
        <v>-25964.400000000001</v>
      </c>
      <c r="F98" s="16"/>
      <c r="G98" s="23">
        <f t="shared" si="14"/>
        <v>25964.400000000001</v>
      </c>
    </row>
    <row r="99" spans="1:7" ht="99" customHeight="1">
      <c r="A99" s="14" t="s">
        <v>144</v>
      </c>
      <c r="B99" s="22" t="s">
        <v>151</v>
      </c>
      <c r="C99" s="23">
        <v>8152.3899999999994</v>
      </c>
      <c r="D99" s="10"/>
      <c r="E99" s="10">
        <f t="shared" si="7"/>
        <v>-8152.3899999999994</v>
      </c>
      <c r="F99" s="16"/>
      <c r="G99" s="23">
        <f t="shared" si="14"/>
        <v>8152.3899999999994</v>
      </c>
    </row>
    <row r="100" spans="1:7" ht="75" customHeight="1">
      <c r="A100" s="14" t="s">
        <v>183</v>
      </c>
      <c r="B100" s="22" t="s">
        <v>182</v>
      </c>
      <c r="C100" s="23">
        <v>736.8</v>
      </c>
      <c r="D100" s="10"/>
      <c r="E100" s="10"/>
      <c r="F100" s="16"/>
      <c r="G100" s="23">
        <f t="shared" si="14"/>
        <v>736.8</v>
      </c>
    </row>
    <row r="101" spans="1:7" ht="23.25" customHeight="1">
      <c r="A101" s="14" t="s">
        <v>141</v>
      </c>
      <c r="B101" s="22" t="s">
        <v>80</v>
      </c>
      <c r="C101" s="23">
        <f>SUM(C102:C108)</f>
        <v>91780.199999999983</v>
      </c>
      <c r="D101" s="23">
        <f t="shared" ref="D101:G101" si="15">SUM(D102:D108)</f>
        <v>0</v>
      </c>
      <c r="E101" s="23">
        <f t="shared" si="15"/>
        <v>-2958</v>
      </c>
      <c r="F101" s="23">
        <f>SUM(F102:F108)</f>
        <v>150</v>
      </c>
      <c r="G101" s="23">
        <f t="shared" si="15"/>
        <v>91930.199999999983</v>
      </c>
    </row>
    <row r="102" spans="1:7" ht="122.25" customHeight="1">
      <c r="A102" s="14" t="s">
        <v>184</v>
      </c>
      <c r="B102" s="22" t="s">
        <v>185</v>
      </c>
      <c r="C102" s="16">
        <v>80000</v>
      </c>
      <c r="D102" s="16"/>
      <c r="E102" s="10"/>
      <c r="F102" s="16"/>
      <c r="G102" s="23">
        <f t="shared" ref="G102:G108" si="16">C102+F102</f>
        <v>80000</v>
      </c>
    </row>
    <row r="103" spans="1:7" ht="67.900000000000006" customHeight="1">
      <c r="A103" s="14" t="s">
        <v>224</v>
      </c>
      <c r="B103" s="22" t="s">
        <v>223</v>
      </c>
      <c r="C103" s="16"/>
      <c r="D103" s="16"/>
      <c r="E103" s="10"/>
      <c r="F103" s="16">
        <v>150</v>
      </c>
      <c r="G103" s="23">
        <f t="shared" si="16"/>
        <v>150</v>
      </c>
    </row>
    <row r="104" spans="1:7" ht="117.75" customHeight="1">
      <c r="A104" s="14" t="s">
        <v>186</v>
      </c>
      <c r="B104" s="22" t="s">
        <v>187</v>
      </c>
      <c r="C104" s="16">
        <v>5522.4</v>
      </c>
      <c r="D104" s="16"/>
      <c r="E104" s="10"/>
      <c r="F104" s="16"/>
      <c r="G104" s="23">
        <f t="shared" si="16"/>
        <v>5522.4</v>
      </c>
    </row>
    <row r="105" spans="1:7" ht="276" customHeight="1">
      <c r="A105" s="14" t="s">
        <v>142</v>
      </c>
      <c r="B105" s="27" t="s">
        <v>152</v>
      </c>
      <c r="C105" s="23">
        <v>2020</v>
      </c>
      <c r="D105" s="16"/>
      <c r="E105" s="10">
        <f t="shared" si="7"/>
        <v>-2020</v>
      </c>
      <c r="F105" s="16"/>
      <c r="G105" s="23">
        <f t="shared" si="16"/>
        <v>2020</v>
      </c>
    </row>
    <row r="106" spans="1:7" ht="93" customHeight="1">
      <c r="A106" s="14" t="s">
        <v>143</v>
      </c>
      <c r="B106" s="27" t="s">
        <v>153</v>
      </c>
      <c r="C106" s="23">
        <v>938</v>
      </c>
      <c r="D106" s="16"/>
      <c r="E106" s="10">
        <f t="shared" si="7"/>
        <v>-938</v>
      </c>
      <c r="F106" s="16"/>
      <c r="G106" s="23">
        <f t="shared" si="16"/>
        <v>938</v>
      </c>
    </row>
    <row r="107" spans="1:7" ht="50.25" customHeight="1">
      <c r="A107" s="14" t="s">
        <v>188</v>
      </c>
      <c r="B107" s="27" t="s">
        <v>189</v>
      </c>
      <c r="C107" s="16">
        <v>487.4</v>
      </c>
      <c r="D107" s="16"/>
      <c r="E107" s="10"/>
      <c r="F107" s="16"/>
      <c r="G107" s="23">
        <f t="shared" si="16"/>
        <v>487.4</v>
      </c>
    </row>
    <row r="108" spans="1:7" ht="84.75" customHeight="1">
      <c r="A108" s="14" t="s">
        <v>191</v>
      </c>
      <c r="B108" s="27" t="s">
        <v>190</v>
      </c>
      <c r="C108" s="16">
        <v>2812.4</v>
      </c>
      <c r="D108" s="16"/>
      <c r="E108" s="10"/>
      <c r="F108" s="16"/>
      <c r="G108" s="23">
        <f t="shared" si="16"/>
        <v>2812.4</v>
      </c>
    </row>
    <row r="109" spans="1:7" ht="120" customHeight="1">
      <c r="A109" s="14" t="s">
        <v>195</v>
      </c>
      <c r="B109" s="40" t="s">
        <v>196</v>
      </c>
      <c r="C109" s="23">
        <f>C110</f>
        <v>17.850000000000001</v>
      </c>
      <c r="D109" s="16"/>
      <c r="E109" s="10"/>
      <c r="F109" s="44">
        <f>F110</f>
        <v>0</v>
      </c>
      <c r="G109" s="16">
        <f>G110</f>
        <v>17.850000000000001</v>
      </c>
    </row>
    <row r="110" spans="1:7" ht="69.75" customHeight="1">
      <c r="A110" s="14" t="s">
        <v>199</v>
      </c>
      <c r="B110" s="40" t="s">
        <v>200</v>
      </c>
      <c r="C110" s="16">
        <v>17.850000000000001</v>
      </c>
      <c r="D110" s="16"/>
      <c r="E110" s="10"/>
      <c r="F110" s="16"/>
      <c r="G110" s="23">
        <f>C110+F110</f>
        <v>17.850000000000001</v>
      </c>
    </row>
    <row r="111" spans="1:7" ht="57.75" customHeight="1">
      <c r="A111" s="14" t="s">
        <v>197</v>
      </c>
      <c r="B111" s="40" t="s">
        <v>198</v>
      </c>
      <c r="C111" s="23">
        <f>SUM(C112:C117)</f>
        <v>-10651.619999999999</v>
      </c>
      <c r="D111" s="23">
        <f t="shared" ref="D111:E111" si="17">SUM(D112:D117)</f>
        <v>0</v>
      </c>
      <c r="E111" s="23">
        <f t="shared" si="17"/>
        <v>0</v>
      </c>
      <c r="F111" s="41">
        <f>SUM(F112:F117)</f>
        <v>2304.4</v>
      </c>
      <c r="G111" s="23">
        <f>SUM(G112:G117)</f>
        <v>-8347.2199999999993</v>
      </c>
    </row>
    <row r="112" spans="1:7" ht="100.5" customHeight="1">
      <c r="A112" s="14" t="s">
        <v>202</v>
      </c>
      <c r="B112" s="40" t="s">
        <v>201</v>
      </c>
      <c r="C112" s="16">
        <v>-8.24</v>
      </c>
      <c r="D112" s="16"/>
      <c r="E112" s="10"/>
      <c r="F112" s="16"/>
      <c r="G112" s="23">
        <f>C112+F112</f>
        <v>-8.24</v>
      </c>
    </row>
    <row r="113" spans="1:10" ht="73.5" customHeight="1">
      <c r="A113" s="14" t="s">
        <v>204</v>
      </c>
      <c r="B113" s="40" t="s">
        <v>203</v>
      </c>
      <c r="C113" s="16">
        <v>-546.23</v>
      </c>
      <c r="D113" s="16"/>
      <c r="E113" s="10"/>
      <c r="F113" s="16"/>
      <c r="G113" s="23">
        <f>C113+F113</f>
        <v>-546.23</v>
      </c>
    </row>
    <row r="114" spans="1:10" ht="75" customHeight="1">
      <c r="A114" s="14" t="s">
        <v>205</v>
      </c>
      <c r="B114" s="40" t="s">
        <v>203</v>
      </c>
      <c r="C114" s="16">
        <v>-663.06</v>
      </c>
      <c r="D114" s="16"/>
      <c r="E114" s="10"/>
      <c r="F114" s="16"/>
      <c r="G114" s="23">
        <f t="shared" ref="G114:G116" si="18">C114+F114</f>
        <v>-663.06</v>
      </c>
    </row>
    <row r="115" spans="1:10" ht="72" customHeight="1">
      <c r="A115" s="14" t="s">
        <v>206</v>
      </c>
      <c r="B115" s="40" t="s">
        <v>203</v>
      </c>
      <c r="C115" s="16">
        <v>-3286.54</v>
      </c>
      <c r="D115" s="16"/>
      <c r="E115" s="10"/>
      <c r="F115" s="16"/>
      <c r="G115" s="23">
        <f t="shared" si="18"/>
        <v>-3286.54</v>
      </c>
    </row>
    <row r="116" spans="1:10" ht="72.75" customHeight="1">
      <c r="A116" s="14" t="s">
        <v>207</v>
      </c>
      <c r="B116" s="40" t="s">
        <v>203</v>
      </c>
      <c r="C116" s="16">
        <v>-6097.53</v>
      </c>
      <c r="D116" s="16"/>
      <c r="E116" s="10"/>
      <c r="F116" s="16">
        <v>2304.4</v>
      </c>
      <c r="G116" s="23">
        <f t="shared" si="18"/>
        <v>-3793.1299999999997</v>
      </c>
    </row>
    <row r="117" spans="1:10" ht="75" customHeight="1">
      <c r="A117" s="14" t="s">
        <v>213</v>
      </c>
      <c r="B117" s="40" t="s">
        <v>203</v>
      </c>
      <c r="C117" s="16">
        <v>-50.02</v>
      </c>
      <c r="D117" s="16"/>
      <c r="E117" s="10"/>
      <c r="F117" s="16"/>
      <c r="G117" s="23">
        <f t="shared" ref="G117" si="19">C117+F117</f>
        <v>-50.02</v>
      </c>
    </row>
    <row r="118" spans="1:10" s="17" customFormat="1" ht="27.6" customHeight="1">
      <c r="A118" s="46" t="s">
        <v>81</v>
      </c>
      <c r="B118" s="46"/>
      <c r="C118" s="23">
        <f>C9+C47</f>
        <v>3834827.6700000004</v>
      </c>
      <c r="D118" s="23">
        <f t="shared" ref="D118:E118" si="20">D9+D47</f>
        <v>1.23</v>
      </c>
      <c r="E118" s="23" t="e">
        <f t="shared" si="20"/>
        <v>#REF!</v>
      </c>
      <c r="F118" s="23">
        <f>F9+F47</f>
        <v>95273.4</v>
      </c>
      <c r="G118" s="23" t="s">
        <v>225</v>
      </c>
      <c r="J118" s="39">
        <f>C118+F118</f>
        <v>3930101.0700000003</v>
      </c>
    </row>
    <row r="119" spans="1:10" s="17" customFormat="1" ht="23.25" customHeight="1">
      <c r="A119" s="32"/>
      <c r="B119" s="32"/>
      <c r="C119" s="33"/>
      <c r="D119" s="33"/>
      <c r="E119" s="33"/>
      <c r="F119" s="33"/>
      <c r="G119" s="33"/>
      <c r="J119" s="39"/>
    </row>
    <row r="120" spans="1:10" s="17" customFormat="1" ht="3" hidden="1" customHeight="1">
      <c r="A120" s="32"/>
      <c r="B120" s="32"/>
      <c r="C120" s="33"/>
      <c r="D120" s="33"/>
      <c r="E120" s="33"/>
      <c r="F120" s="33"/>
      <c r="G120" s="33"/>
      <c r="J120" s="39"/>
    </row>
    <row r="121" spans="1:10" s="17" customFormat="1" ht="27" hidden="1" customHeight="1">
      <c r="A121" s="32"/>
      <c r="B121" s="32"/>
      <c r="C121" s="33"/>
      <c r="D121" s="33"/>
      <c r="E121" s="33"/>
      <c r="F121" s="33"/>
      <c r="G121" s="33"/>
      <c r="J121" s="39"/>
    </row>
    <row r="122" spans="1:10" s="17" customFormat="1" ht="27" hidden="1" customHeight="1">
      <c r="A122" s="32"/>
      <c r="B122" s="32"/>
      <c r="C122" s="33"/>
      <c r="D122" s="33"/>
      <c r="E122" s="33"/>
      <c r="F122" s="33"/>
      <c r="G122" s="33"/>
      <c r="J122" s="39"/>
    </row>
    <row r="123" spans="1:10" s="17" customFormat="1" ht="1.5" hidden="1" customHeight="1">
      <c r="A123" s="32"/>
      <c r="B123" s="32"/>
      <c r="C123" s="33"/>
      <c r="D123" s="33"/>
      <c r="E123" s="33"/>
      <c r="F123" s="33"/>
      <c r="G123" s="33"/>
      <c r="J123" s="39"/>
    </row>
    <row r="124" spans="1:10" s="17" customFormat="1" ht="27" hidden="1" customHeight="1">
      <c r="A124" s="32"/>
      <c r="B124" s="32"/>
      <c r="C124" s="33"/>
      <c r="D124" s="33"/>
      <c r="E124" s="33"/>
      <c r="F124" s="33"/>
      <c r="G124" s="33"/>
      <c r="J124" s="39"/>
    </row>
    <row r="125" spans="1:10" s="17" customFormat="1" ht="27" hidden="1" customHeight="1">
      <c r="A125" s="32"/>
      <c r="B125" s="32"/>
      <c r="C125" s="33"/>
      <c r="D125" s="33"/>
      <c r="E125" s="33"/>
      <c r="F125" s="33"/>
      <c r="G125" s="33"/>
      <c r="J125" s="39"/>
    </row>
    <row r="126" spans="1:10" s="17" customFormat="1" ht="27" hidden="1" customHeight="1">
      <c r="A126" s="32"/>
      <c r="B126" s="32"/>
      <c r="C126" s="33"/>
      <c r="D126" s="33"/>
      <c r="E126" s="33"/>
      <c r="F126" s="33"/>
      <c r="G126" s="33"/>
      <c r="J126" s="39"/>
    </row>
    <row r="127" spans="1:10" s="17" customFormat="1" ht="27" hidden="1" customHeight="1">
      <c r="A127" s="32"/>
      <c r="B127" s="32"/>
      <c r="C127" s="33"/>
      <c r="D127" s="33"/>
      <c r="E127" s="33"/>
      <c r="F127" s="33"/>
      <c r="G127" s="33"/>
      <c r="J127" s="39"/>
    </row>
    <row r="128" spans="1:10" s="17" customFormat="1" ht="27" hidden="1" customHeight="1">
      <c r="A128" s="32"/>
      <c r="B128" s="32"/>
      <c r="C128" s="33"/>
      <c r="D128" s="33"/>
      <c r="E128" s="33"/>
      <c r="F128" s="33"/>
      <c r="G128" s="33"/>
      <c r="J128" s="39"/>
    </row>
    <row r="129" spans="1:10" s="17" customFormat="1" ht="1.5" customHeight="1">
      <c r="A129" s="32"/>
      <c r="B129" s="32"/>
      <c r="C129" s="33"/>
      <c r="D129" s="33"/>
      <c r="E129" s="33"/>
      <c r="F129" s="33"/>
      <c r="G129" s="33"/>
      <c r="J129" s="39"/>
    </row>
    <row r="130" spans="1:10" s="17" customFormat="1" ht="27" hidden="1" customHeight="1">
      <c r="A130" s="32"/>
      <c r="B130" s="32"/>
      <c r="C130" s="33"/>
      <c r="D130" s="33"/>
      <c r="E130" s="33"/>
      <c r="F130" s="33"/>
      <c r="G130" s="33"/>
      <c r="J130" s="39"/>
    </row>
    <row r="131" spans="1:10" s="17" customFormat="1" ht="27" hidden="1" customHeight="1">
      <c r="A131" s="32"/>
      <c r="B131" s="32"/>
      <c r="C131" s="33"/>
      <c r="D131" s="20"/>
      <c r="E131" s="21"/>
    </row>
    <row r="132" spans="1:10" s="17" customFormat="1" ht="27" hidden="1" customHeight="1">
      <c r="A132" s="32"/>
      <c r="B132" s="32"/>
      <c r="C132" s="33"/>
      <c r="D132" s="20"/>
      <c r="E132" s="21"/>
    </row>
    <row r="133" spans="1:10" s="17" customFormat="1" ht="19.5" customHeight="1">
      <c r="A133" s="32"/>
      <c r="B133" s="32"/>
      <c r="C133" s="33"/>
      <c r="D133" s="20"/>
      <c r="E133" s="21"/>
    </row>
    <row r="134" spans="1:10" s="17" customFormat="1" ht="27.6" customHeight="1">
      <c r="A134" s="1" t="s">
        <v>215</v>
      </c>
      <c r="B134" s="19"/>
      <c r="C134" s="20"/>
      <c r="D134" s="20"/>
      <c r="E134" s="21"/>
    </row>
    <row r="135" spans="1:10" s="17" customFormat="1" ht="19.149999999999999" customHeight="1">
      <c r="A135" s="1" t="s">
        <v>216</v>
      </c>
      <c r="B135" s="19"/>
      <c r="C135" s="20"/>
      <c r="D135" s="20"/>
      <c r="E135" s="21"/>
    </row>
    <row r="136" spans="1:10" s="37" customFormat="1" ht="22.15" customHeight="1">
      <c r="A136" s="36"/>
      <c r="B136" s="32"/>
      <c r="C136" s="33"/>
      <c r="D136" s="33"/>
      <c r="E136" s="33"/>
    </row>
    <row r="137" spans="1:10" s="17" customFormat="1" ht="27.6" customHeight="1">
      <c r="A137" s="19"/>
      <c r="B137" s="19"/>
      <c r="C137" s="20"/>
      <c r="D137" s="20"/>
      <c r="E137" s="21"/>
    </row>
    <row r="138" spans="1:10" s="17" customFormat="1" ht="27.6" customHeight="1">
      <c r="A138" s="19"/>
      <c r="B138" s="19"/>
      <c r="C138" s="20"/>
      <c r="D138" s="20"/>
      <c r="E138" s="21"/>
    </row>
    <row r="139" spans="1:10" s="17" customFormat="1" ht="27.6" customHeight="1">
      <c r="A139" s="19"/>
      <c r="B139" s="19"/>
      <c r="C139" s="20"/>
      <c r="D139" s="20"/>
      <c r="E139" s="21"/>
    </row>
    <row r="163" spans="1:2">
      <c r="B163" s="31"/>
    </row>
    <row r="170" spans="1:2">
      <c r="A170" s="25"/>
    </row>
  </sheetData>
  <mergeCells count="5">
    <mergeCell ref="A118:B118"/>
    <mergeCell ref="C2:G2"/>
    <mergeCell ref="C3:G3"/>
    <mergeCell ref="C1:G1"/>
    <mergeCell ref="A5:G5"/>
  </mergeCells>
  <pageMargins left="0.78740157480314965" right="0.19685039370078741" top="0.59055118110236227" bottom="0.59055118110236227" header="0.31496062992125984" footer="0"/>
  <pageSetup paperSize="9" scale="78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Холоша Е.А.</cp:lastModifiedBy>
  <cp:lastPrinted>2019-03-25T10:41:31Z</cp:lastPrinted>
  <dcterms:created xsi:type="dcterms:W3CDTF">2016-10-25T08:49:12Z</dcterms:created>
  <dcterms:modified xsi:type="dcterms:W3CDTF">2019-03-25T10:42:22Z</dcterms:modified>
</cp:coreProperties>
</file>