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Проект_2018-2020\КОРРЕКТИРОВКА\4 квартал\Сессия ноябрь\решение с приложениями\"/>
    </mc:Choice>
  </mc:AlternateContent>
  <bookViews>
    <workbookView xWindow="0" yWindow="0" windowWidth="23130" windowHeight="11445"/>
  </bookViews>
  <sheets>
    <sheet name="Доходы 2018" sheetId="1" r:id="rId1"/>
  </sheets>
  <definedNames>
    <definedName name="OLE_LINK176" localSheetId="0">'Доходы 2018'!#REF!</definedName>
    <definedName name="Z_389D9002_B159_466B_9DF6_B698B38C0892_.wvu.PrintTitles" localSheetId="0" hidden="1">'Доходы 2018'!$8:$8</definedName>
    <definedName name="Z_389D9002_B159_466B_9DF6_B698B38C0892_.wvu.Rows" localSheetId="0" hidden="1">'Доходы 2018'!#REF!,'Доходы 2018'!#REF!,'Доходы 2018'!#REF!,'Доходы 2018'!$45:$45,'Доходы 2018'!#REF!,'Доходы 2018'!#REF!</definedName>
    <definedName name="_xlnm.Print_Titles" localSheetId="0">'Доходы 2018'!$8:$8</definedName>
    <definedName name="_xlnm.Print_Area" localSheetId="0">'Доходы 2018'!$A$1:$E$179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8" i="1" l="1"/>
  <c r="D75" i="1"/>
  <c r="D53" i="1" s="1"/>
  <c r="C75" i="1"/>
  <c r="E96" i="1"/>
  <c r="E91" i="1"/>
  <c r="E70" i="1"/>
  <c r="E69" i="1"/>
  <c r="E64" i="1"/>
  <c r="E133" i="1"/>
  <c r="E131" i="1"/>
  <c r="C41" i="1"/>
  <c r="D152" i="1"/>
  <c r="E65" i="1"/>
  <c r="E66" i="1"/>
  <c r="E139" i="1"/>
  <c r="E124" i="1"/>
  <c r="E118" i="1"/>
  <c r="E85" i="1"/>
  <c r="E59" i="1"/>
  <c r="E144" i="1" l="1"/>
  <c r="D143" i="1"/>
  <c r="C143" i="1"/>
  <c r="E143" i="1" l="1"/>
  <c r="C149" i="1"/>
  <c r="E151" i="1"/>
  <c r="D145" i="1"/>
  <c r="C145" i="1"/>
  <c r="E146" i="1"/>
  <c r="E147" i="1"/>
  <c r="E148" i="1"/>
  <c r="C128" i="1"/>
  <c r="E141" i="1"/>
  <c r="E140" i="1"/>
  <c r="C98" i="1"/>
  <c r="C97" i="1" s="1"/>
  <c r="E93" i="1"/>
  <c r="E92" i="1"/>
  <c r="E88" i="1"/>
  <c r="E68" i="1"/>
  <c r="E67" i="1"/>
  <c r="E149" i="1" l="1"/>
  <c r="E145" i="1"/>
  <c r="C53" i="1"/>
  <c r="E138" i="1"/>
  <c r="E142" i="1"/>
  <c r="E132" i="1"/>
  <c r="E129" i="1"/>
  <c r="E126" i="1"/>
  <c r="E82" i="1"/>
  <c r="E74" i="1"/>
  <c r="E73" i="1"/>
  <c r="E71" i="1"/>
  <c r="E72" i="1"/>
  <c r="E63" i="1"/>
  <c r="E62" i="1"/>
  <c r="E61" i="1"/>
  <c r="E60" i="1"/>
  <c r="E58" i="1"/>
  <c r="E57" i="1"/>
  <c r="E150" i="1"/>
  <c r="E13" i="1"/>
  <c r="E55" i="1"/>
  <c r="E56" i="1"/>
  <c r="E155" i="1" l="1"/>
  <c r="E153" i="1"/>
  <c r="E154" i="1"/>
  <c r="E157" i="1"/>
  <c r="E159" i="1"/>
  <c r="E158" i="1"/>
  <c r="E156" i="1"/>
  <c r="E130" i="1"/>
  <c r="D98" i="1"/>
  <c r="D97" i="1" s="1"/>
  <c r="E89" i="1"/>
  <c r="E90" i="1"/>
  <c r="E81" i="1"/>
  <c r="E79" i="1"/>
  <c r="E78" i="1"/>
  <c r="D41" i="1"/>
  <c r="D38" i="1"/>
  <c r="D32" i="1"/>
  <c r="D28" i="1"/>
  <c r="E152" i="1" l="1"/>
  <c r="D26" i="1"/>
  <c r="D25" i="1" s="1"/>
  <c r="E27" i="1" l="1"/>
  <c r="E29" i="1"/>
  <c r="E30" i="1"/>
  <c r="E31" i="1"/>
  <c r="E33" i="1"/>
  <c r="E34" i="1"/>
  <c r="E35" i="1"/>
  <c r="E36" i="1"/>
  <c r="E37" i="1"/>
  <c r="E39" i="1"/>
  <c r="E38" i="1" s="1"/>
  <c r="E42" i="1"/>
  <c r="E43" i="1"/>
  <c r="E44" i="1"/>
  <c r="E45" i="1"/>
  <c r="E49" i="1"/>
  <c r="E50" i="1"/>
  <c r="E52" i="1"/>
  <c r="E54" i="1"/>
  <c r="E76" i="1"/>
  <c r="E77" i="1"/>
  <c r="E80" i="1"/>
  <c r="E83" i="1"/>
  <c r="E84" i="1"/>
  <c r="E86" i="1"/>
  <c r="E87" i="1"/>
  <c r="E94" i="1"/>
  <c r="E95" i="1"/>
  <c r="E99" i="1"/>
  <c r="E100" i="1"/>
  <c r="E101" i="1"/>
  <c r="E102" i="1"/>
  <c r="E103" i="1"/>
  <c r="E104" i="1"/>
  <c r="E105" i="1"/>
  <c r="E106" i="1"/>
  <c r="E107" i="1"/>
  <c r="E108" i="1"/>
  <c r="E110" i="1"/>
  <c r="E111" i="1"/>
  <c r="E112" i="1"/>
  <c r="E113" i="1"/>
  <c r="E114" i="1"/>
  <c r="E115" i="1"/>
  <c r="E116" i="1"/>
  <c r="E117" i="1"/>
  <c r="E119" i="1"/>
  <c r="E120" i="1"/>
  <c r="E121" i="1"/>
  <c r="E122" i="1"/>
  <c r="E123" i="1"/>
  <c r="E125" i="1"/>
  <c r="E127" i="1"/>
  <c r="E134" i="1"/>
  <c r="E135" i="1"/>
  <c r="E136" i="1"/>
  <c r="E137" i="1"/>
  <c r="D19" i="1"/>
  <c r="D14" i="1"/>
  <c r="E12" i="1"/>
  <c r="E15" i="1"/>
  <c r="E16" i="1"/>
  <c r="E17" i="1"/>
  <c r="E18" i="1"/>
  <c r="E20" i="1"/>
  <c r="E21" i="1"/>
  <c r="E23" i="1"/>
  <c r="E24" i="1"/>
  <c r="E128" i="1" l="1"/>
  <c r="E75" i="1"/>
  <c r="E53" i="1" s="1"/>
  <c r="D10" i="1"/>
  <c r="D9" i="1" s="1"/>
  <c r="E41" i="1"/>
  <c r="E19" i="1"/>
  <c r="E28" i="1"/>
  <c r="E14" i="1"/>
  <c r="E32" i="1"/>
  <c r="E109" i="1"/>
  <c r="E98" i="1" s="1"/>
  <c r="E97" i="1" s="1"/>
  <c r="E26" i="1" l="1"/>
  <c r="E40" i="1" l="1"/>
  <c r="E25" i="1" s="1"/>
  <c r="C48" i="1" l="1"/>
  <c r="E51" i="1"/>
  <c r="C11" i="1"/>
  <c r="E11" i="1" s="1"/>
  <c r="C22" i="1" l="1"/>
  <c r="E22" i="1" s="1"/>
  <c r="E10" i="1" s="1"/>
  <c r="E9" i="1" s="1"/>
  <c r="D48" i="1" l="1"/>
  <c r="E48" i="1" s="1"/>
  <c r="C47" i="1"/>
  <c r="C46" i="1" s="1"/>
  <c r="C38" i="1"/>
  <c r="C32" i="1"/>
  <c r="C28" i="1"/>
  <c r="C19" i="1"/>
  <c r="C14" i="1"/>
  <c r="D47" i="1" l="1"/>
  <c r="D46" i="1" s="1"/>
  <c r="D160" i="1" s="1"/>
  <c r="E47" i="1"/>
  <c r="E46" i="1" s="1"/>
  <c r="C10" i="1"/>
  <c r="C26" i="1"/>
  <c r="C25" i="1" s="1"/>
  <c r="C9" i="1" l="1"/>
  <c r="C160" i="1" s="1"/>
  <c r="G160" i="1" s="1"/>
</calcChain>
</file>

<file path=xl/sharedStrings.xml><?xml version="1.0" encoding="utf-8"?>
<sst xmlns="http://schemas.openxmlformats.org/spreadsheetml/2006/main" count="314" uniqueCount="301">
  <si>
    <t>(тыс.руб.)</t>
  </si>
  <si>
    <t>Код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</si>
  <si>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</si>
  <si>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</si>
  <si>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</si>
  <si>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</si>
  <si>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</si>
  <si>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</si>
  <si>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</si>
  <si>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</si>
  <si>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</si>
  <si>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</si>
  <si>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</si>
  <si>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</si>
  <si>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</si>
  <si>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</si>
  <si>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</si>
  <si>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</si>
  <si>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</si>
  <si>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</si>
  <si>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</si>
  <si>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</si>
  <si>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</si>
  <si>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</si>
  <si>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</si>
  <si>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</si>
  <si>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</si>
  <si>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</si>
  <si>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</si>
  <si>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</si>
  <si>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</si>
  <si>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</si>
  <si>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</si>
  <si>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</si>
  <si>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</si>
  <si>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</si>
  <si>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</si>
  <si>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</si>
  <si>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</si>
  <si>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</si>
  <si>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</si>
  <si>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</si>
  <si>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</si>
  <si>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</si>
  <si>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</si>
  <si>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</si>
  <si>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</si>
  <si>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</si>
  <si>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</si>
  <si>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</si>
  <si>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</si>
  <si>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</si>
  <si>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</si>
  <si>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</si>
  <si>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</si>
  <si>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</si>
  <si>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</si>
  <si>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</si>
  <si>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</si>
  <si>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</si>
  <si>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</si>
  <si>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</si>
  <si>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</si>
  <si>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</si>
  <si>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</si>
  <si>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</si>
  <si>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</si>
  <si>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</si>
  <si>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</si>
  <si>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</si>
  <si>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</si>
  <si>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</si>
  <si>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</si>
  <si>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</si>
  <si>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</si>
  <si>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</si>
  <si>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</si>
  <si>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</si>
  <si>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</si>
  <si>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</si>
  <si>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</si>
  <si>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</si>
  <si>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</si>
  <si>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</si>
  <si>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</si>
  <si>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</si>
  <si>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</si>
  <si>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</si>
  <si>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</si>
  <si>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</si>
  <si>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</si>
  <si>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</si>
  <si>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</si>
  <si>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</si>
  <si>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</si>
  <si>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</si>
  <si>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</si>
  <si>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</si>
  <si>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</si>
  <si>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</si>
  <si>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</si>
  <si>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</si>
  <si>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</si>
  <si>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</si>
  <si>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</si>
  <si>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</si>
  <si>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</si>
  <si>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</si>
  <si>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</si>
  <si>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</si>
  <si>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</si>
  <si>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</si>
  <si>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</si>
  <si>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</si>
  <si>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</si>
  <si>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</si>
  <si>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</si>
  <si>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</si>
  <si>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>904 2 02 29999 04 0018 151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</si>
  <si>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</si>
  <si>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</si>
  <si>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</si>
  <si>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</si>
  <si>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</si>
  <si>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</si>
  <si>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</si>
  <si>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</si>
  <si>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</si>
  <si>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</si>
  <si>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</si>
  <si>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</si>
  <si>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</si>
  <si>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</si>
  <si>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</si>
  <si>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</si>
  <si>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954 2 02 30024 04 0120 151</t>
  </si>
  <si>
    <t>954 2 02 30024 04 0121 151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</si>
  <si>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</si>
  <si>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</si>
  <si>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</si>
  <si>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</si>
  <si>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</si>
  <si>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</si>
  <si>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</si>
  <si>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ДОХОДЫ
бюджета ЗАТО Северск на 2018 год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</si>
  <si>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</si>
  <si>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</si>
  <si>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</si>
  <si>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</si>
  <si>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000 1 03 02000 01 0000 110</t>
  </si>
  <si>
    <t>902 2 02 30027 04 0113 151</t>
  </si>
  <si>
    <t>902 2 02 30027 04 0114 151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</si>
  <si>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</si>
  <si>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902 2 02 30024 04 0102 151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</si>
  <si>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</si>
  <si>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</si>
  <si>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182 1 06 06000 04 0000 110</t>
  </si>
  <si>
    <t>Налоги на прибыль, доходы</t>
  </si>
  <si>
    <t>182 1 01 02000 01 0000 110</t>
  </si>
  <si>
    <t>000 1 01 00000 00 0000 000</t>
  </si>
  <si>
    <t>903 2 02 15002 04 0000 151</t>
  </si>
  <si>
    <t>Дотации на поддержку мер по обеспечению сбалансированности местных бюджетов</t>
  </si>
  <si>
    <t>907 2 02 49999 04 0039 151</t>
  </si>
  <si>
    <t>Иные межбюджетные трансферты на организацию системы выявления, сопровождения одаренных детей</t>
  </si>
  <si>
    <t>902 2 02 35260 04 0000 151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</si>
  <si>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</si>
  <si>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902 2 02 35082 04 0241 151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</si>
  <si>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</si>
  <si>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(должностному окладу)</t>
  </si>
  <si>
    <t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</si>
  <si>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952 2 02 29999 04 0062 151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</si>
  <si>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областного бюджета)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</si>
  <si>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федерального бюджета)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</si>
  <si>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</si>
  <si>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953 2 02 29999 04 0062 151</t>
  </si>
  <si>
    <r>
      <t xml:space="preserve">                                                                                                  от__</t>
    </r>
    <r>
      <rPr>
        <u/>
        <sz val="12"/>
        <rFont val="Times New Roman"/>
        <family val="1"/>
        <charset val="204"/>
      </rPr>
      <t>21.12.201</t>
    </r>
    <r>
      <rPr>
        <sz val="12"/>
        <rFont val="Times New Roman"/>
        <family val="1"/>
        <charset val="204"/>
      </rPr>
      <t>7_2017 №_______</t>
    </r>
  </si>
  <si>
    <t>(плюс, минус)</t>
  </si>
  <si>
    <t>5=3+4</t>
  </si>
  <si>
    <t>«Приложение  4</t>
  </si>
  <si>
    <t xml:space="preserve"> к Решению Думы ЗАТО Северск</t>
  </si>
  <si>
    <t>от 21.12.2017 № 33/1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</si>
  <si>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</si>
  <si>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904 2 02 29999 04 0012 151</t>
  </si>
  <si>
    <t>904 2 02 29999 04 0013 151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</si>
  <si>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культуры и туризма в Томской области"</t>
  </si>
  <si>
    <t>904 2 02 29999 04 0019 151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</si>
  <si>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</si>
  <si>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907 2 02 29999 04 0048 151</t>
  </si>
  <si>
    <t>907 2 02 29999 04 0056 151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</si>
  <si>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</si>
  <si>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</si>
  <si>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Томской агломерации)</t>
  </si>
  <si>
    <t>953 2 02 45390 04 0000 151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</si>
  <si>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</si>
  <si>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</si>
  <si>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</si>
  <si>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</si>
  <si>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904 2 19 60010 04 0000 151</t>
  </si>
  <si>
    <t>907 2 19 60010 04 0000 151</t>
  </si>
  <si>
    <t>952 2 19 60010 04 0000 151</t>
  </si>
  <si>
    <t>906 2 19 60010 04 0000 151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</si>
  <si>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</si>
  <si>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городских округов</t>
  </si>
  <si>
    <t>904 2 19 25020 04 0000 151</t>
  </si>
  <si>
    <t>902 2 19 25527 04 0000 151</t>
  </si>
  <si>
    <t>Субсидии бюджетам городских округов на софинансирование капитальных вложений в объекты муниципальной собственности (Субсидии на реализацию государственной программы "Развитие предпринимательства в Томской области" (строительство локальных очистных сооружений по адресу: Томская область, ЗАТО Северск, г.Северск, ул.Предзаводская, 14б)</t>
  </si>
  <si>
    <t>Субсидии бюджетам городских округов на софинансирование капитальных вложений в объекты муниципальной собственности (Субсидии на реализацию государственной программы "Развитие предпринимательства в Томской области" (строительство газопровода от ГРС-4 до котельной по адресу: Томская область, ЗАТО Северск, г.Северск, ул.Предзаводская, 14)</t>
  </si>
  <si>
    <t>953 2 02 20077 04 0191 151</t>
  </si>
  <si>
    <t>953 2 02 20077 04 0192 151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</si>
  <si>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</si>
  <si>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</si>
  <si>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907 2 18 04010 04 0000 180</t>
  </si>
  <si>
    <t>Доходы бюджетов городских округов от возврата  бюджетными учреждениями остатков субсидий прошлых лет</t>
  </si>
  <si>
    <t>Субсидии бюджетам городских округов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 (Субсидии на реализацию государственной программы "Развитие предпринимательства в Томской области" (строительство локальных очистных сооружений по адресу: Томская область, ЗАТО Северск, г.Северск, ул.Предзаводская, 14б)</t>
  </si>
  <si>
    <t>953 2 02 20229 04 0181 151</t>
  </si>
  <si>
    <t>953 2 02 20229 04 0182 151</t>
  </si>
  <si>
    <t>Субсидии бюджетам городских округов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 (Субсидии на реализацию государственной программы "Развитие предпринимательства в Томской области" (строительство газопровода от ГРС-4 до котельной по адресу: Томская область, ЗАТО Северск, г.Северск, ул.Предзаводская, 14)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</si>
  <si>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(федеральный бюджет)</t>
  </si>
  <si>
    <t>904 2 02 25467 04 0084 151</t>
  </si>
  <si>
    <t>904 2 02 25467 04 0085 151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</si>
  <si>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(областной бюджет)</t>
  </si>
  <si>
    <t>904 2 02 25497 04 0045 151</t>
  </si>
  <si>
    <t>904 2 02 25497 04 0046 151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</si>
  <si>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 за счет средств областного бюджета)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</si>
  <si>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 за счет средств федерального бюджета)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</si>
  <si>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</si>
  <si>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</si>
  <si>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953 2 02 25555 04 0066 151</t>
  </si>
  <si>
    <t>953 2 02 25555 04 0067 151</t>
  </si>
  <si>
    <t>Субсидии бюджетам городских округов на поддержку обустройства мест массового отдыха населения (городских парков) (федеральный бюджет)</t>
  </si>
  <si>
    <t>Субсидии бюджетам городских округов на поддержку обустройства мест массового отдыха населения (городских парков) (областной бюджет)</t>
  </si>
  <si>
    <t>953 2 02 25560 04 0068 151</t>
  </si>
  <si>
    <t>953 2 02 25560 04 0069 151</t>
  </si>
  <si>
    <t>904 2 02 29999 04 0032 151</t>
  </si>
  <si>
    <t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</si>
  <si>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902 2 02 35120 04 0000 151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</si>
  <si>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</si>
  <si>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952 2 02 45390 04 0000 151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</si>
  <si>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</si>
  <si>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904 2 02 49999 04 0016 151</t>
  </si>
  <si>
    <t>907 2 02 49999 04 0016 151</t>
  </si>
  <si>
    <t>Прочие межбюджетные трансферты, передаваемые бюджетам городских округов (Исполнение судебных актов)</t>
  </si>
  <si>
    <t>902 2 02 49999 04 0047 151</t>
  </si>
  <si>
    <t>907 2 02 49999 04 0054 151</t>
  </si>
  <si>
    <t>Александра Викторовна Парфененко</t>
  </si>
  <si>
    <t>77 38 83</t>
  </si>
  <si>
    <t>Иные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</si>
  <si>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Утв. Думой ЗАТО Северск 2018г.</t>
  </si>
  <si>
    <t>Уточн. Думой ЗАТО Северск 2018г.</t>
  </si>
  <si>
    <t>902 2 02 25527 04 0091 151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</si>
  <si>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</si>
  <si>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902 2 02 25527 04 0093 151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</si>
  <si>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</si>
  <si>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907 2 02 29999 04 0043 151</t>
  </si>
  <si>
    <t>Субсидии на формирование современных управленческих и организационно-экономических механизмов в системе дополнительного образования детей</t>
  </si>
  <si>
    <t>952 2 02 29999 04 0059 151</t>
  </si>
  <si>
    <t>Субсидии на финансовое обеспечение дорожной деятельности в Томской агломерации (за счет средств областного бюджета)</t>
  </si>
  <si>
    <t>954 2 02 29999 04 0061 151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</si>
  <si>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</si>
  <si>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907 2 02 49999 04 0050 151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</si>
  <si>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</si>
  <si>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907 2 02 49999 04 0051 151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</si>
  <si>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</si>
  <si>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Прочие безвозмездные поступления</t>
  </si>
  <si>
    <t>000 2 04 00000 00 0000 000</t>
  </si>
  <si>
    <t>907 2 07 04050 04 0000 180</t>
  </si>
  <si>
    <t>Прочие безвозмездные поступления в бюджеты городских округов</t>
  </si>
  <si>
    <t>954 2 07 04050 04 0064 180</t>
  </si>
  <si>
    <t>000 2 07 00000 00 0000 000</t>
  </si>
  <si>
    <t>Прочие безвозмездные поступления в бюджеты городских округов (Инициативное бюджетирование - "Благоустройство стадиона в п. Самусь по пер.Новый 17/4")</t>
  </si>
  <si>
    <t>952 2 07 04050 04 0065 180</t>
  </si>
  <si>
    <t>Прочие безвозмездные поступления в бюджеты городских округов (средства заинтересованных лиц - собственников помещений в многоквартирных домах, собственников иных зданий и сооружений, расположенных в границах дворовых территорий, направляемых на выполнение дополнительного перечня работ по благоустройству дворовых территорий в рамках муниципальной программы "Формирование современной городской среды ЗАТО Северск")</t>
  </si>
  <si>
    <t>Доходы бюджетов городских округов от возврата иными организациями остатков субсидий прошлых лет</t>
  </si>
  <si>
    <t>902 2 18 04030 04 0000 180</t>
  </si>
  <si>
    <t>Безвозмездные поступления от негосударственных организаций</t>
  </si>
  <si>
    <t>Предоставление негосударственными организациями грантов для получателей средств бюджетов городских округов</t>
  </si>
  <si>
    <t>907 2 04 04010 04 0000 180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</si>
  <si>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</si>
  <si>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904 2 02 25466 04 0086 151</t>
  </si>
  <si>
    <t>904 2 02 29999 04 0041 151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</si>
  <si>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«Развитие культуры и туризма в Томской области»</t>
  </si>
  <si>
    <t>952 2 02 30024 04 0235 151</t>
  </si>
  <si>
    <t>Субвенции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</si>
  <si>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952 2 02 35082 04 0240 151</t>
  </si>
  <si>
    <t>952 2 02 49999 04 0047 151</t>
  </si>
  <si>
    <t>904 2 02 25519 04 0081 151</t>
  </si>
  <si>
    <t>904 2 02 25519 04 0082 151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</si>
  <si>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(федеральный бюджет)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</si>
  <si>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(областной бюджет)</t>
  </si>
  <si>
    <t>952 2 02 49999 04 0016 151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</si>
  <si>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</si>
  <si>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904 2 02 25517 04 0075 151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</si>
  <si>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</si>
  <si>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902 2 02 25527 04 0094 151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</si>
  <si>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(поддержка субъектов малого и среднего предпринимательства, осуществляющих деятельность в монопрофильных муниципальных образованиях и содействие развитию молодежного предпринимательства)</t>
  </si>
  <si>
    <t>902 2 02 25527 04 0097 151</t>
  </si>
  <si>
    <t>Субсидии на приобретение спортивного инвентаря и оборудования для спортивных школ</t>
  </si>
  <si>
    <t>904 2 02 29999 04 0057 151</t>
  </si>
  <si>
    <t>Субсидии на обеспечение условий для реализации Всероссийского физкультурно-спортивного комплекса "Готов к труду и обороне" (ГТО)</t>
  </si>
  <si>
    <t>904 2 02 29999 04 0087 151</t>
  </si>
  <si>
    <t>4 387 620,64»;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</si>
</sst>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4" fontId="2" fillId="3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4" fontId="2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4" fontId="5" fillId="3" borderId="2" xfId="2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justify" vertical="center" wrapText="1"/>
    </xf>
    <xf numFmtId="4" fontId="5" fillId="0" borderId="2" xfId="2" applyNumberFormat="1" applyFont="1" applyFill="1" applyBorder="1" applyAlignment="1">
      <alignment horizontal="center" vertical="center"/>
    </xf>
    <xf numFmtId="4" fontId="6" fillId="2" borderId="2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5" fillId="3" borderId="0" xfId="2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" fontId="5" fillId="2" borderId="2" xfId="2" applyNumberFormat="1" applyFont="1" applyFill="1" applyBorder="1" applyAlignment="1">
      <alignment horizontal="center" vertical="center"/>
    </xf>
    <xf numFmtId="4" fontId="6" fillId="0" borderId="2" xfId="2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justify" vertical="center"/>
    </xf>
    <xf numFmtId="4" fontId="2" fillId="0" borderId="2" xfId="0" applyNumberFormat="1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" fontId="2" fillId="2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13"/>
  <sheetViews>
    <sheetView tabSelected="1" view="pageBreakPreview" topLeftCell="A151" zoomScale="90" zoomScaleSheetLayoutView="90" workbookViewId="0">
      <selection activeCell="E161" sqref="E161"/>
    </sheetView>
  </sheetViews>
  <sheetFormatPr defaultColWidth="8.85546875" defaultRowHeight="15.75" x14ac:dyDescent="0.25"/>
  <cols>
    <col min="1" max="1" width="27.140625" style="1" customWidth="1"/>
    <col min="2" max="2" width="56" style="16" customWidth="1"/>
    <col min="3" max="3" width="16" style="3" customWidth="1"/>
    <col min="4" max="4" width="12.85546875" style="3" customWidth="1"/>
    <col min="5" max="5" width="15.5703125" style="3" customWidth="1"/>
    <col min="6" max="9" width="13.7109375" style="3" customWidth="1"/>
    <col min="10" max="11" width="17.28515625" style="3" customWidth="1"/>
    <col min="12" max="12" width="12.7109375" style="3" bestFit="1" customWidth="1"/>
    <col min="13" max="13" width="13.28515625" style="3" customWidth="1"/>
    <col min="14" max="16384" width="8.85546875" style="3"/>
  </cols>
  <sheetData>
    <row r="1" spans="1:12" ht="15" customHeight="1" x14ac:dyDescent="0.25">
      <c r="A1" s="3"/>
      <c r="B1" s="2"/>
      <c r="C1" s="53" t="s">
        <v>178</v>
      </c>
      <c r="D1" s="53"/>
      <c r="E1" s="53"/>
      <c r="F1" s="32"/>
      <c r="G1" s="32"/>
      <c r="H1" s="32"/>
      <c r="I1" s="32"/>
    </row>
    <row r="2" spans="1:12" ht="17.25" customHeight="1" x14ac:dyDescent="0.25">
      <c r="A2" s="3"/>
      <c r="B2" s="2" t="s">
        <v>175</v>
      </c>
      <c r="C2" s="53" t="s">
        <v>179</v>
      </c>
      <c r="D2" s="53"/>
      <c r="E2" s="53"/>
      <c r="F2" s="32"/>
      <c r="G2" s="32"/>
      <c r="H2" s="32"/>
      <c r="I2" s="32"/>
    </row>
    <row r="3" spans="1:12" ht="20.25" customHeight="1" x14ac:dyDescent="0.25">
      <c r="A3" s="3"/>
      <c r="B3" s="30"/>
      <c r="C3" s="54" t="s">
        <v>180</v>
      </c>
      <c r="D3" s="54"/>
      <c r="E3" s="54"/>
      <c r="F3" s="33"/>
      <c r="G3" s="33"/>
      <c r="H3" s="33"/>
      <c r="I3" s="33"/>
    </row>
    <row r="4" spans="1:12" ht="11.25" customHeight="1" x14ac:dyDescent="0.25">
      <c r="A4" s="3"/>
      <c r="B4" s="30"/>
      <c r="C4" s="30"/>
      <c r="D4" s="33"/>
      <c r="E4" s="33"/>
      <c r="F4" s="33"/>
      <c r="G4" s="33"/>
      <c r="H4" s="33"/>
      <c r="I4" s="33"/>
      <c r="J4" s="33"/>
      <c r="K4" s="33"/>
    </row>
    <row r="5" spans="1:12" ht="33.75" customHeight="1" x14ac:dyDescent="0.25">
      <c r="A5" s="50" t="s">
        <v>144</v>
      </c>
      <c r="B5" s="50"/>
      <c r="C5" s="50"/>
      <c r="D5" s="50"/>
      <c r="E5" s="50"/>
      <c r="F5" s="31"/>
      <c r="G5" s="31"/>
      <c r="H5" s="31"/>
      <c r="I5" s="31"/>
    </row>
    <row r="6" spans="1:12" ht="16.899999999999999" customHeight="1" x14ac:dyDescent="0.25">
      <c r="A6" s="23"/>
      <c r="B6" s="4"/>
      <c r="C6" s="51" t="s">
        <v>0</v>
      </c>
      <c r="D6" s="51"/>
      <c r="E6" s="51"/>
      <c r="F6" s="39"/>
      <c r="G6" s="39"/>
      <c r="H6" s="39"/>
      <c r="I6" s="39"/>
    </row>
    <row r="7" spans="1:12" ht="55.15" customHeight="1" x14ac:dyDescent="0.25">
      <c r="A7" s="5" t="s">
        <v>1</v>
      </c>
      <c r="B7" s="6" t="s">
        <v>2</v>
      </c>
      <c r="C7" s="7" t="s">
        <v>247</v>
      </c>
      <c r="D7" s="7" t="s">
        <v>176</v>
      </c>
      <c r="E7" s="7" t="s">
        <v>248</v>
      </c>
      <c r="F7" s="40"/>
      <c r="G7" s="40"/>
      <c r="H7" s="40"/>
      <c r="I7" s="40"/>
    </row>
    <row r="8" spans="1:12" ht="18" customHeight="1" x14ac:dyDescent="0.25">
      <c r="A8" s="5">
        <v>1</v>
      </c>
      <c r="B8" s="6">
        <v>2</v>
      </c>
      <c r="C8" s="8">
        <v>3</v>
      </c>
      <c r="D8" s="8">
        <v>4</v>
      </c>
      <c r="E8" s="8" t="s">
        <v>177</v>
      </c>
      <c r="F8" s="41"/>
      <c r="G8" s="41"/>
      <c r="H8" s="41"/>
      <c r="I8" s="41"/>
    </row>
    <row r="9" spans="1:12" s="11" customFormat="1" ht="24" customHeight="1" x14ac:dyDescent="0.2">
      <c r="A9" s="9"/>
      <c r="B9" s="26" t="s">
        <v>3</v>
      </c>
      <c r="C9" s="21">
        <f>C10+C25</f>
        <v>1050465.18</v>
      </c>
      <c r="D9" s="37">
        <f>D10+D25</f>
        <v>0</v>
      </c>
      <c r="E9" s="21">
        <f>E10+E25</f>
        <v>1050465.18</v>
      </c>
      <c r="F9" s="29"/>
      <c r="G9" s="29"/>
      <c r="H9" s="29"/>
      <c r="I9" s="29"/>
    </row>
    <row r="10" spans="1:12" ht="20.45" customHeight="1" x14ac:dyDescent="0.25">
      <c r="A10" s="12"/>
      <c r="B10" s="26" t="s">
        <v>4</v>
      </c>
      <c r="C10" s="21">
        <f>C11+C13+C14+C19+C22+C24</f>
        <v>885277.08</v>
      </c>
      <c r="D10" s="37">
        <f t="shared" ref="D10" si="0">D11+D13+D14+D19+D22+D24</f>
        <v>0</v>
      </c>
      <c r="E10" s="21">
        <f>E11+E13+E14+E19+E22+E24</f>
        <v>885277.08</v>
      </c>
      <c r="F10" s="29"/>
      <c r="G10" s="29"/>
      <c r="H10" s="29"/>
      <c r="I10" s="29"/>
      <c r="L10" s="22"/>
    </row>
    <row r="11" spans="1:12" ht="20.45" customHeight="1" x14ac:dyDescent="0.25">
      <c r="A11" s="13" t="s">
        <v>159</v>
      </c>
      <c r="B11" s="26" t="s">
        <v>157</v>
      </c>
      <c r="C11" s="21">
        <f>C12</f>
        <v>644946.64</v>
      </c>
      <c r="D11" s="10"/>
      <c r="E11" s="34">
        <f>C11+D11</f>
        <v>644946.64</v>
      </c>
      <c r="F11" s="42"/>
      <c r="G11" s="42"/>
      <c r="H11" s="42"/>
      <c r="I11" s="42"/>
      <c r="L11" s="22"/>
    </row>
    <row r="12" spans="1:12" ht="23.45" customHeight="1" x14ac:dyDescent="0.25">
      <c r="A12" s="13" t="s">
        <v>158</v>
      </c>
      <c r="B12" s="20" t="s">
        <v>5</v>
      </c>
      <c r="C12" s="21">
        <v>644946.64</v>
      </c>
      <c r="D12" s="10"/>
      <c r="E12" s="34">
        <f t="shared" ref="E12:E104" si="1">C12+D12</f>
        <v>644946.64</v>
      </c>
      <c r="F12" s="42"/>
      <c r="G12" s="42"/>
      <c r="H12" s="42"/>
      <c r="I12" s="42"/>
    </row>
    <row r="13" spans="1:12" ht="37.9" customHeight="1" x14ac:dyDescent="0.25">
      <c r="A13" s="13" t="s">
        <v>149</v>
      </c>
      <c r="B13" s="25" t="s">
        <v>6</v>
      </c>
      <c r="C13" s="21">
        <v>6988.66</v>
      </c>
      <c r="D13" s="10"/>
      <c r="E13" s="34">
        <f>C13+D13</f>
        <v>6988.66</v>
      </c>
      <c r="F13" s="42"/>
      <c r="G13" s="42"/>
      <c r="H13" s="42"/>
      <c r="I13" s="42"/>
    </row>
    <row r="14" spans="1:12" ht="24.75" customHeight="1" x14ac:dyDescent="0.25">
      <c r="A14" s="13" t="s">
        <v>7</v>
      </c>
      <c r="B14" s="20" t="s">
        <v>8</v>
      </c>
      <c r="C14" s="21">
        <f>C15+C16+C17+C18</f>
        <v>89297.279999999999</v>
      </c>
      <c r="D14" s="37">
        <f>D15+D16+D17+D18</f>
        <v>0</v>
      </c>
      <c r="E14" s="21">
        <f>E15+E16+E17+E18</f>
        <v>89297.279999999999</v>
      </c>
      <c r="F14" s="29"/>
      <c r="G14" s="29"/>
      <c r="H14" s="29"/>
      <c r="I14" s="29"/>
    </row>
    <row r="15" spans="1:12" ht="40.15" customHeight="1" x14ac:dyDescent="0.25">
      <c r="A15" s="13" t="s">
        <v>9</v>
      </c>
      <c r="B15" s="20" t="s">
        <v>10</v>
      </c>
      <c r="C15" s="21">
        <v>41407</v>
      </c>
      <c r="D15" s="38"/>
      <c r="E15" s="34">
        <f t="shared" si="1"/>
        <v>41407</v>
      </c>
      <c r="F15" s="42"/>
      <c r="G15" s="42"/>
      <c r="H15" s="42"/>
      <c r="I15" s="42"/>
      <c r="K15" s="22"/>
    </row>
    <row r="16" spans="1:12" ht="37.15" customHeight="1" x14ac:dyDescent="0.25">
      <c r="A16" s="13" t="s">
        <v>11</v>
      </c>
      <c r="B16" s="20" t="s">
        <v>12</v>
      </c>
      <c r="C16" s="21">
        <v>46164.18</v>
      </c>
      <c r="D16" s="38"/>
      <c r="E16" s="34">
        <f t="shared" si="1"/>
        <v>46164.18</v>
      </c>
      <c r="F16" s="42"/>
      <c r="G16" s="42"/>
      <c r="H16" s="42"/>
      <c r="I16" s="42"/>
      <c r="K16" s="22"/>
    </row>
    <row r="17" spans="1:11" ht="25.15" customHeight="1" x14ac:dyDescent="0.25">
      <c r="A17" s="13" t="s">
        <v>13</v>
      </c>
      <c r="B17" s="20" t="s">
        <v>14</v>
      </c>
      <c r="C17" s="21">
        <v>509.6</v>
      </c>
      <c r="D17" s="38"/>
      <c r="E17" s="34">
        <f t="shared" si="1"/>
        <v>509.6</v>
      </c>
      <c r="F17" s="42"/>
      <c r="G17" s="42"/>
      <c r="H17" s="42"/>
      <c r="I17" s="42"/>
    </row>
    <row r="18" spans="1:11" ht="36" customHeight="1" x14ac:dyDescent="0.25">
      <c r="A18" s="13" t="s">
        <v>15</v>
      </c>
      <c r="B18" s="20" t="s">
        <v>16</v>
      </c>
      <c r="C18" s="21">
        <v>1216.5</v>
      </c>
      <c r="D18" s="38"/>
      <c r="E18" s="34">
        <f t="shared" si="1"/>
        <v>1216.5</v>
      </c>
      <c r="F18" s="42"/>
      <c r="G18" s="42"/>
      <c r="H18" s="42"/>
      <c r="I18" s="42"/>
      <c r="K18" s="22"/>
    </row>
    <row r="19" spans="1:11" ht="24" customHeight="1" x14ac:dyDescent="0.25">
      <c r="A19" s="13" t="s">
        <v>17</v>
      </c>
      <c r="B19" s="20" t="s">
        <v>18</v>
      </c>
      <c r="C19" s="21">
        <f>C20+C21</f>
        <v>133856</v>
      </c>
      <c r="D19" s="37">
        <f>D20+D21</f>
        <v>0</v>
      </c>
      <c r="E19" s="21">
        <f>E20+E21</f>
        <v>133856</v>
      </c>
      <c r="F19" s="29"/>
      <c r="G19" s="29"/>
      <c r="H19" s="29"/>
      <c r="I19" s="29"/>
    </row>
    <row r="20" spans="1:11" ht="21.6" customHeight="1" x14ac:dyDescent="0.25">
      <c r="A20" s="13" t="s">
        <v>19</v>
      </c>
      <c r="B20" s="20" t="s">
        <v>20</v>
      </c>
      <c r="C20" s="21">
        <v>24456</v>
      </c>
      <c r="D20" s="10"/>
      <c r="E20" s="34">
        <f t="shared" si="1"/>
        <v>24456</v>
      </c>
      <c r="F20" s="42"/>
      <c r="G20" s="42"/>
      <c r="H20" s="42"/>
      <c r="I20" s="42"/>
    </row>
    <row r="21" spans="1:11" ht="25.9" customHeight="1" x14ac:dyDescent="0.25">
      <c r="A21" s="13" t="s">
        <v>156</v>
      </c>
      <c r="B21" s="20" t="s">
        <v>21</v>
      </c>
      <c r="C21" s="21">
        <v>109400</v>
      </c>
      <c r="D21" s="10"/>
      <c r="E21" s="34">
        <f t="shared" si="1"/>
        <v>109400</v>
      </c>
      <c r="F21" s="42"/>
      <c r="G21" s="42"/>
      <c r="H21" s="42"/>
      <c r="I21" s="42"/>
    </row>
    <row r="22" spans="1:11" ht="39" customHeight="1" x14ac:dyDescent="0.25">
      <c r="A22" s="13" t="s">
        <v>145</v>
      </c>
      <c r="B22" s="20" t="s">
        <v>146</v>
      </c>
      <c r="C22" s="21">
        <f>C23</f>
        <v>2</v>
      </c>
      <c r="D22" s="21"/>
      <c r="E22" s="34">
        <f t="shared" si="1"/>
        <v>2</v>
      </c>
      <c r="F22" s="42"/>
      <c r="G22" s="42"/>
      <c r="H22" s="42"/>
      <c r="I22" s="42"/>
    </row>
    <row r="23" spans="1:11" ht="37.5" customHeight="1" x14ac:dyDescent="0.25">
      <c r="A23" s="13" t="s">
        <v>147</v>
      </c>
      <c r="B23" s="20" t="s">
        <v>148</v>
      </c>
      <c r="C23" s="21">
        <v>2</v>
      </c>
      <c r="D23" s="21"/>
      <c r="E23" s="34">
        <f t="shared" si="1"/>
        <v>2</v>
      </c>
      <c r="F23" s="42"/>
      <c r="G23" s="42"/>
      <c r="H23" s="42"/>
      <c r="I23" s="42"/>
    </row>
    <row r="24" spans="1:11" ht="25.15" customHeight="1" x14ac:dyDescent="0.25">
      <c r="A24" s="13" t="s">
        <v>22</v>
      </c>
      <c r="B24" s="20" t="s">
        <v>23</v>
      </c>
      <c r="C24" s="21">
        <v>10186.5</v>
      </c>
      <c r="D24" s="10"/>
      <c r="E24" s="34">
        <f t="shared" si="1"/>
        <v>10186.5</v>
      </c>
      <c r="F24" s="42"/>
      <c r="G24" s="42"/>
      <c r="H24" s="42"/>
      <c r="I24" s="42"/>
    </row>
    <row r="25" spans="1:11" ht="22.9" customHeight="1" x14ac:dyDescent="0.25">
      <c r="A25" s="13"/>
      <c r="B25" s="26" t="s">
        <v>24</v>
      </c>
      <c r="C25" s="21">
        <f>C26+C38+C41+C44+C45+C40</f>
        <v>165188.1</v>
      </c>
      <c r="D25" s="37">
        <f t="shared" ref="D25:E25" si="2">D26+D38+D41+D44+D45+D40</f>
        <v>0</v>
      </c>
      <c r="E25" s="21">
        <f t="shared" si="2"/>
        <v>165188.1</v>
      </c>
      <c r="F25" s="29"/>
      <c r="G25" s="29"/>
      <c r="H25" s="29"/>
      <c r="I25" s="29"/>
    </row>
    <row r="26" spans="1:11" ht="42.6" customHeight="1" x14ac:dyDescent="0.25">
      <c r="A26" s="13" t="s">
        <v>25</v>
      </c>
      <c r="B26" s="26" t="s">
        <v>26</v>
      </c>
      <c r="C26" s="21">
        <f>C27+C28+C31+C32</f>
        <v>83882.100000000006</v>
      </c>
      <c r="D26" s="37">
        <f t="shared" ref="D26:E26" si="3">D27+D28+D31+D32</f>
        <v>0</v>
      </c>
      <c r="E26" s="21">
        <f t="shared" si="3"/>
        <v>83882.100000000006</v>
      </c>
      <c r="F26" s="29"/>
      <c r="G26" s="29"/>
      <c r="H26" s="29"/>
      <c r="I26" s="29"/>
    </row>
    <row r="27" spans="1:11" ht="74.45" customHeight="1" x14ac:dyDescent="0.25">
      <c r="A27" s="13" t="s">
        <v>27</v>
      </c>
      <c r="B27" s="26" t="s">
        <v>28</v>
      </c>
      <c r="C27" s="21">
        <v>10.199999999999999</v>
      </c>
      <c r="D27" s="38"/>
      <c r="E27" s="34">
        <f t="shared" si="1"/>
        <v>10.199999999999999</v>
      </c>
      <c r="F27" s="42"/>
      <c r="G27" s="42"/>
      <c r="H27" s="42"/>
      <c r="I27" s="42"/>
    </row>
    <row r="28" spans="1:11" ht="24" customHeight="1" x14ac:dyDescent="0.25">
      <c r="A28" s="13"/>
      <c r="B28" s="25" t="s">
        <v>29</v>
      </c>
      <c r="C28" s="21">
        <f>C29+C30</f>
        <v>45468.3</v>
      </c>
      <c r="D28" s="37">
        <f t="shared" ref="D28:E28" si="4">D29+D30</f>
        <v>0</v>
      </c>
      <c r="E28" s="21">
        <f t="shared" si="4"/>
        <v>45468.3</v>
      </c>
      <c r="F28" s="29"/>
      <c r="G28" s="29"/>
      <c r="H28" s="29"/>
      <c r="I28" s="29"/>
    </row>
    <row r="29" spans="1:11" ht="102" customHeight="1" x14ac:dyDescent="0.25">
      <c r="A29" s="13" t="s">
        <v>30</v>
      </c>
      <c r="B29" s="25" t="s">
        <v>31</v>
      </c>
      <c r="C29" s="21">
        <v>24658</v>
      </c>
      <c r="D29" s="10"/>
      <c r="E29" s="34">
        <f t="shared" si="1"/>
        <v>24658</v>
      </c>
      <c r="F29" s="42"/>
      <c r="G29" s="42"/>
      <c r="H29" s="42"/>
      <c r="I29" s="42"/>
    </row>
    <row r="30" spans="1:11" ht="99.75" customHeight="1" x14ac:dyDescent="0.25">
      <c r="A30" s="13" t="s">
        <v>32</v>
      </c>
      <c r="B30" s="25" t="s">
        <v>33</v>
      </c>
      <c r="C30" s="21">
        <v>20810.3</v>
      </c>
      <c r="D30" s="10"/>
      <c r="E30" s="34">
        <f t="shared" si="1"/>
        <v>20810.3</v>
      </c>
      <c r="F30" s="42"/>
      <c r="G30" s="42"/>
      <c r="H30" s="42"/>
      <c r="I30" s="42"/>
    </row>
    <row r="31" spans="1:11" ht="71.25" customHeight="1" x14ac:dyDescent="0.25">
      <c r="A31" s="13" t="s">
        <v>34</v>
      </c>
      <c r="B31" s="25" t="s">
        <v>35</v>
      </c>
      <c r="C31" s="21">
        <v>68</v>
      </c>
      <c r="D31" s="10"/>
      <c r="E31" s="34">
        <f t="shared" si="1"/>
        <v>68</v>
      </c>
      <c r="F31" s="42"/>
      <c r="G31" s="42"/>
      <c r="H31" s="42"/>
      <c r="I31" s="42"/>
    </row>
    <row r="32" spans="1:11" ht="101.25" customHeight="1" x14ac:dyDescent="0.25">
      <c r="A32" s="13" t="s">
        <v>36</v>
      </c>
      <c r="B32" s="25" t="s">
        <v>37</v>
      </c>
      <c r="C32" s="21">
        <f>C33+C34+C35+C36+C37</f>
        <v>38335.599999999999</v>
      </c>
      <c r="D32" s="37">
        <f t="shared" ref="D32:E32" si="5">D33+D34+D35+D36+D37</f>
        <v>0</v>
      </c>
      <c r="E32" s="21">
        <f t="shared" si="5"/>
        <v>38335.599999999999</v>
      </c>
      <c r="F32" s="29"/>
      <c r="G32" s="29"/>
      <c r="H32" s="29"/>
      <c r="I32" s="29"/>
    </row>
    <row r="33" spans="1:9" ht="58.15" customHeight="1" x14ac:dyDescent="0.25">
      <c r="A33" s="13" t="s">
        <v>38</v>
      </c>
      <c r="B33" s="25" t="s">
        <v>39</v>
      </c>
      <c r="C33" s="21">
        <v>23282.19</v>
      </c>
      <c r="D33" s="10"/>
      <c r="E33" s="34">
        <f t="shared" si="1"/>
        <v>23282.19</v>
      </c>
      <c r="F33" s="42"/>
      <c r="G33" s="42"/>
      <c r="H33" s="42"/>
      <c r="I33" s="42"/>
    </row>
    <row r="34" spans="1:9" ht="55.15" customHeight="1" x14ac:dyDescent="0.25">
      <c r="A34" s="13" t="s">
        <v>40</v>
      </c>
      <c r="B34" s="25" t="s">
        <v>41</v>
      </c>
      <c r="C34" s="21">
        <v>8095.67</v>
      </c>
      <c r="D34" s="10"/>
      <c r="E34" s="34">
        <f t="shared" si="1"/>
        <v>8095.67</v>
      </c>
      <c r="F34" s="42"/>
      <c r="G34" s="42"/>
      <c r="H34" s="42"/>
      <c r="I34" s="42"/>
    </row>
    <row r="35" spans="1:9" ht="59.45" customHeight="1" x14ac:dyDescent="0.25">
      <c r="A35" s="13" t="s">
        <v>42</v>
      </c>
      <c r="B35" s="25" t="s">
        <v>43</v>
      </c>
      <c r="C35" s="21">
        <v>450.13</v>
      </c>
      <c r="D35" s="10"/>
      <c r="E35" s="34">
        <f t="shared" si="1"/>
        <v>450.13</v>
      </c>
      <c r="F35" s="42"/>
      <c r="G35" s="42"/>
      <c r="H35" s="42"/>
      <c r="I35" s="42"/>
    </row>
    <row r="36" spans="1:9" ht="57" customHeight="1" x14ac:dyDescent="0.25">
      <c r="A36" s="13" t="s">
        <v>44</v>
      </c>
      <c r="B36" s="25" t="s">
        <v>45</v>
      </c>
      <c r="C36" s="21">
        <v>1161.8599999999999</v>
      </c>
      <c r="D36" s="10"/>
      <c r="E36" s="34">
        <f t="shared" si="1"/>
        <v>1161.8599999999999</v>
      </c>
      <c r="F36" s="42"/>
      <c r="G36" s="42"/>
      <c r="H36" s="42"/>
      <c r="I36" s="42"/>
    </row>
    <row r="37" spans="1:9" ht="60" customHeight="1" x14ac:dyDescent="0.25">
      <c r="A37" s="13" t="s">
        <v>46</v>
      </c>
      <c r="B37" s="25" t="s">
        <v>47</v>
      </c>
      <c r="C37" s="21">
        <v>5345.75</v>
      </c>
      <c r="D37" s="10"/>
      <c r="E37" s="34">
        <f t="shared" si="1"/>
        <v>5345.75</v>
      </c>
      <c r="F37" s="42"/>
      <c r="G37" s="42"/>
      <c r="H37" s="42"/>
      <c r="I37" s="42"/>
    </row>
    <row r="38" spans="1:9" ht="27.6" customHeight="1" x14ac:dyDescent="0.25">
      <c r="A38" s="13" t="s">
        <v>48</v>
      </c>
      <c r="B38" s="20" t="s">
        <v>49</v>
      </c>
      <c r="C38" s="21">
        <f>C39</f>
        <v>23084</v>
      </c>
      <c r="D38" s="37">
        <f t="shared" ref="D38:E38" si="6">D39</f>
        <v>0</v>
      </c>
      <c r="E38" s="21">
        <f t="shared" si="6"/>
        <v>23084</v>
      </c>
      <c r="F38" s="29"/>
      <c r="G38" s="29"/>
      <c r="H38" s="29"/>
      <c r="I38" s="29"/>
    </row>
    <row r="39" spans="1:9" ht="27.6" customHeight="1" x14ac:dyDescent="0.25">
      <c r="A39" s="13" t="s">
        <v>50</v>
      </c>
      <c r="B39" s="20" t="s">
        <v>51</v>
      </c>
      <c r="C39" s="21">
        <v>23084</v>
      </c>
      <c r="D39" s="38"/>
      <c r="E39" s="34">
        <f t="shared" si="1"/>
        <v>23084</v>
      </c>
      <c r="F39" s="42"/>
      <c r="G39" s="42"/>
      <c r="H39" s="42"/>
      <c r="I39" s="42"/>
    </row>
    <row r="40" spans="1:9" ht="42" customHeight="1" x14ac:dyDescent="0.25">
      <c r="A40" s="13" t="s">
        <v>52</v>
      </c>
      <c r="B40" s="20" t="s">
        <v>53</v>
      </c>
      <c r="C40" s="21">
        <v>5029.08</v>
      </c>
      <c r="D40" s="10"/>
      <c r="E40" s="34">
        <f t="shared" si="1"/>
        <v>5029.08</v>
      </c>
      <c r="F40" s="42"/>
      <c r="G40" s="42"/>
      <c r="H40" s="42"/>
      <c r="I40" s="42"/>
    </row>
    <row r="41" spans="1:9" ht="43.9" customHeight="1" x14ac:dyDescent="0.25">
      <c r="A41" s="13" t="s">
        <v>54</v>
      </c>
      <c r="B41" s="20" t="s">
        <v>55</v>
      </c>
      <c r="C41" s="21">
        <f>C42+C43</f>
        <v>37319.19</v>
      </c>
      <c r="D41" s="37">
        <f t="shared" ref="D41:E41" si="7">D42+D43</f>
        <v>0</v>
      </c>
      <c r="E41" s="21">
        <f t="shared" si="7"/>
        <v>37319.19</v>
      </c>
      <c r="F41" s="29"/>
      <c r="G41" s="29"/>
      <c r="H41" s="29"/>
      <c r="I41" s="29"/>
    </row>
    <row r="42" spans="1:9" ht="107.45" customHeight="1" x14ac:dyDescent="0.25">
      <c r="A42" s="13" t="s">
        <v>56</v>
      </c>
      <c r="B42" s="25" t="s">
        <v>57</v>
      </c>
      <c r="C42" s="21">
        <v>36819.19</v>
      </c>
      <c r="D42" s="10"/>
      <c r="E42" s="34">
        <f t="shared" si="1"/>
        <v>36819.19</v>
      </c>
      <c r="F42" s="42"/>
      <c r="G42" s="42"/>
      <c r="H42" s="42"/>
      <c r="I42" s="42"/>
    </row>
    <row r="43" spans="1:9" ht="62.25" customHeight="1" x14ac:dyDescent="0.25">
      <c r="A43" s="13" t="s">
        <v>58</v>
      </c>
      <c r="B43" s="20" t="s">
        <v>59</v>
      </c>
      <c r="C43" s="21">
        <v>500</v>
      </c>
      <c r="D43" s="10"/>
      <c r="E43" s="34">
        <f t="shared" si="1"/>
        <v>500</v>
      </c>
      <c r="F43" s="42"/>
      <c r="G43" s="42"/>
      <c r="H43" s="42"/>
      <c r="I43" s="42"/>
    </row>
    <row r="44" spans="1:9" ht="25.9" customHeight="1" x14ac:dyDescent="0.25">
      <c r="A44" s="13" t="s">
        <v>60</v>
      </c>
      <c r="B44" s="20" t="s">
        <v>61</v>
      </c>
      <c r="C44" s="21">
        <v>13325.49</v>
      </c>
      <c r="D44" s="10"/>
      <c r="E44" s="34">
        <f t="shared" si="1"/>
        <v>13325.49</v>
      </c>
      <c r="F44" s="42"/>
      <c r="G44" s="42"/>
      <c r="H44" s="42"/>
      <c r="I44" s="42"/>
    </row>
    <row r="45" spans="1:9" ht="27.6" customHeight="1" x14ac:dyDescent="0.25">
      <c r="A45" s="13" t="s">
        <v>62</v>
      </c>
      <c r="B45" s="20" t="s">
        <v>63</v>
      </c>
      <c r="C45" s="21">
        <v>2548.2399999999998</v>
      </c>
      <c r="D45" s="10"/>
      <c r="E45" s="34">
        <f t="shared" si="1"/>
        <v>2548.2399999999998</v>
      </c>
      <c r="F45" s="42"/>
      <c r="G45" s="42"/>
      <c r="H45" s="42"/>
      <c r="I45" s="42"/>
    </row>
    <row r="46" spans="1:9" ht="26.45" customHeight="1" x14ac:dyDescent="0.25">
      <c r="A46" s="13" t="s">
        <v>64</v>
      </c>
      <c r="B46" s="20" t="s">
        <v>65</v>
      </c>
      <c r="C46" s="21">
        <f>C47+C143+C145+C149+C152</f>
        <v>3313818.38</v>
      </c>
      <c r="D46" s="21">
        <f>D47+D143+D145+D149+D152</f>
        <v>23337.08</v>
      </c>
      <c r="E46" s="21">
        <f>E47+E143+E145+E149+E152</f>
        <v>3337155.46</v>
      </c>
      <c r="F46" s="29"/>
      <c r="G46" s="29"/>
      <c r="H46" s="29"/>
      <c r="I46" s="29"/>
    </row>
    <row r="47" spans="1:9" ht="39" customHeight="1" x14ac:dyDescent="0.25">
      <c r="A47" s="13" t="s">
        <v>66</v>
      </c>
      <c r="B47" s="20" t="s">
        <v>67</v>
      </c>
      <c r="C47" s="21">
        <f>C48+C53+C97+C128</f>
        <v>3324778.99</v>
      </c>
      <c r="D47" s="21">
        <f>D48+D53+D97+D128</f>
        <v>23337.08</v>
      </c>
      <c r="E47" s="21">
        <f>E48+E53+E97+E128</f>
        <v>3348116.07</v>
      </c>
      <c r="F47" s="29"/>
      <c r="G47" s="29"/>
      <c r="H47" s="29"/>
      <c r="I47" s="29"/>
    </row>
    <row r="48" spans="1:9" ht="37.9" customHeight="1" x14ac:dyDescent="0.25">
      <c r="A48" s="13" t="s">
        <v>106</v>
      </c>
      <c r="B48" s="20" t="s">
        <v>105</v>
      </c>
      <c r="C48" s="21">
        <f>SUM(C49:C52)</f>
        <v>1239165.3999999999</v>
      </c>
      <c r="D48" s="21">
        <f>SUM(D49:D52)</f>
        <v>3387.9</v>
      </c>
      <c r="E48" s="34">
        <f>C48+D48</f>
        <v>1242553.3</v>
      </c>
      <c r="F48" s="42"/>
      <c r="G48" s="42"/>
      <c r="H48" s="42"/>
      <c r="I48" s="42"/>
    </row>
    <row r="49" spans="1:9" ht="71.45" customHeight="1" x14ac:dyDescent="0.25">
      <c r="A49" s="13" t="s">
        <v>101</v>
      </c>
      <c r="B49" s="20" t="s">
        <v>68</v>
      </c>
      <c r="C49" s="21">
        <v>268215.40000000002</v>
      </c>
      <c r="D49" s="10"/>
      <c r="E49" s="34">
        <f t="shared" si="1"/>
        <v>268215.40000000002</v>
      </c>
      <c r="F49" s="42"/>
      <c r="G49" s="42"/>
      <c r="H49" s="42"/>
      <c r="I49" s="42"/>
    </row>
    <row r="50" spans="1:9" ht="51" customHeight="1" x14ac:dyDescent="0.25">
      <c r="A50" s="13" t="s">
        <v>102</v>
      </c>
      <c r="B50" s="20" t="s">
        <v>69</v>
      </c>
      <c r="C50" s="21">
        <v>130530</v>
      </c>
      <c r="D50" s="10"/>
      <c r="E50" s="34">
        <f t="shared" si="1"/>
        <v>130530</v>
      </c>
      <c r="F50" s="42"/>
      <c r="G50" s="42"/>
      <c r="H50" s="42"/>
      <c r="I50" s="42"/>
    </row>
    <row r="51" spans="1:9" ht="41.45" customHeight="1" x14ac:dyDescent="0.25">
      <c r="A51" s="13" t="s">
        <v>160</v>
      </c>
      <c r="B51" s="20" t="s">
        <v>161</v>
      </c>
      <c r="C51" s="21">
        <v>70259</v>
      </c>
      <c r="D51" s="10">
        <v>3387.9</v>
      </c>
      <c r="E51" s="34">
        <f t="shared" si="1"/>
        <v>73646.899999999994</v>
      </c>
      <c r="F51" s="42"/>
      <c r="G51" s="42"/>
      <c r="H51" s="42"/>
      <c r="I51" s="42"/>
    </row>
    <row r="52" spans="1:9" ht="62.25" customHeight="1" x14ac:dyDescent="0.25">
      <c r="A52" s="13" t="s">
        <v>103</v>
      </c>
      <c r="B52" s="20" t="s">
        <v>70</v>
      </c>
      <c r="C52" s="21">
        <v>770161</v>
      </c>
      <c r="D52" s="14"/>
      <c r="E52" s="34">
        <f t="shared" si="1"/>
        <v>770161</v>
      </c>
      <c r="F52" s="42"/>
      <c r="G52" s="42"/>
      <c r="H52" s="42"/>
      <c r="I52" s="42"/>
    </row>
    <row r="53" spans="1:9" ht="43.9" customHeight="1" x14ac:dyDescent="0.25">
      <c r="A53" s="13" t="s">
        <v>108</v>
      </c>
      <c r="B53" s="20" t="s">
        <v>107</v>
      </c>
      <c r="C53" s="21">
        <f>SUM(C54:C75)</f>
        <v>604510.67000000004</v>
      </c>
      <c r="D53" s="21">
        <f>SUM(D54:D75)</f>
        <v>12350.78</v>
      </c>
      <c r="E53" s="21">
        <f>SUM(E54:E75)</f>
        <v>616861.44999999995</v>
      </c>
      <c r="F53" s="42"/>
      <c r="G53" s="42"/>
      <c r="H53" s="42"/>
      <c r="I53" s="42"/>
    </row>
    <row r="54" spans="1:9" ht="89.45" customHeight="1" x14ac:dyDescent="0.25">
      <c r="A54" s="13" t="s">
        <v>114</v>
      </c>
      <c r="B54" s="20" t="s">
        <v>95</v>
      </c>
      <c r="C54" s="21">
        <v>27091.7</v>
      </c>
      <c r="D54" s="14"/>
      <c r="E54" s="34">
        <f t="shared" si="1"/>
        <v>27091.7</v>
      </c>
      <c r="F54" s="42"/>
      <c r="G54" s="42"/>
      <c r="H54" s="42"/>
      <c r="I54" s="42"/>
    </row>
    <row r="55" spans="1:9" ht="135" customHeight="1" x14ac:dyDescent="0.25">
      <c r="A55" s="13" t="s">
        <v>207</v>
      </c>
      <c r="B55" s="20" t="s">
        <v>205</v>
      </c>
      <c r="C55" s="21">
        <v>4616.6000000000004</v>
      </c>
      <c r="D55" s="14"/>
      <c r="E55" s="34">
        <f t="shared" si="1"/>
        <v>4616.6000000000004</v>
      </c>
      <c r="F55" s="42"/>
      <c r="G55" s="42"/>
      <c r="H55" s="42"/>
      <c r="I55" s="42"/>
    </row>
    <row r="56" spans="1:9" ht="136.15" customHeight="1" x14ac:dyDescent="0.25">
      <c r="A56" s="13" t="s">
        <v>208</v>
      </c>
      <c r="B56" s="20" t="s">
        <v>206</v>
      </c>
      <c r="C56" s="21">
        <v>1639.1</v>
      </c>
      <c r="D56" s="14"/>
      <c r="E56" s="34">
        <f t="shared" si="1"/>
        <v>1639.1</v>
      </c>
      <c r="F56" s="42"/>
      <c r="G56" s="42"/>
      <c r="H56" s="42"/>
      <c r="I56" s="42"/>
    </row>
    <row r="57" spans="1:9" ht="195.6" customHeight="1" x14ac:dyDescent="0.25">
      <c r="A57" s="13" t="s">
        <v>214</v>
      </c>
      <c r="B57" s="20" t="s">
        <v>213</v>
      </c>
      <c r="C57" s="21">
        <v>135451</v>
      </c>
      <c r="D57" s="14"/>
      <c r="E57" s="34">
        <f t="shared" si="1"/>
        <v>135451</v>
      </c>
      <c r="F57" s="42"/>
      <c r="G57" s="42"/>
      <c r="H57" s="42"/>
      <c r="I57" s="42"/>
    </row>
    <row r="58" spans="1:9" ht="195.6" customHeight="1" x14ac:dyDescent="0.25">
      <c r="A58" s="13" t="s">
        <v>215</v>
      </c>
      <c r="B58" s="20" t="s">
        <v>216</v>
      </c>
      <c r="C58" s="21">
        <v>39502.1</v>
      </c>
      <c r="D58" s="14"/>
      <c r="E58" s="34">
        <f t="shared" si="1"/>
        <v>39502.1</v>
      </c>
      <c r="F58" s="42"/>
      <c r="G58" s="42"/>
      <c r="H58" s="42"/>
      <c r="I58" s="42"/>
    </row>
    <row r="59" spans="1:9" ht="75" customHeight="1" x14ac:dyDescent="0.25">
      <c r="A59" s="13" t="s">
        <v>278</v>
      </c>
      <c r="B59" s="20" t="s">
        <v>277</v>
      </c>
      <c r="C59" s="21">
        <v>11607.23</v>
      </c>
      <c r="D59" s="14"/>
      <c r="E59" s="34">
        <f t="shared" si="1"/>
        <v>11607.23</v>
      </c>
      <c r="F59" s="42"/>
      <c r="G59" s="42"/>
      <c r="H59" s="42"/>
      <c r="I59" s="42"/>
    </row>
    <row r="60" spans="1:9" ht="81.599999999999994" customHeight="1" x14ac:dyDescent="0.25">
      <c r="A60" s="13" t="s">
        <v>218</v>
      </c>
      <c r="B60" s="20" t="s">
        <v>217</v>
      </c>
      <c r="C60" s="21">
        <v>1660</v>
      </c>
      <c r="D60" s="14"/>
      <c r="E60" s="34">
        <f t="shared" si="1"/>
        <v>1660</v>
      </c>
      <c r="F60" s="42"/>
      <c r="G60" s="42"/>
      <c r="H60" s="42"/>
      <c r="I60" s="42"/>
    </row>
    <row r="61" spans="1:9" ht="81.599999999999994" customHeight="1" x14ac:dyDescent="0.25">
      <c r="A61" s="13" t="s">
        <v>219</v>
      </c>
      <c r="B61" s="20" t="s">
        <v>220</v>
      </c>
      <c r="C61" s="21">
        <v>340</v>
      </c>
      <c r="D61" s="14"/>
      <c r="E61" s="34">
        <f t="shared" si="1"/>
        <v>340</v>
      </c>
      <c r="F61" s="42"/>
      <c r="G61" s="42"/>
      <c r="H61" s="42"/>
      <c r="I61" s="42"/>
    </row>
    <row r="62" spans="1:9" ht="103.15" customHeight="1" x14ac:dyDescent="0.25">
      <c r="A62" s="13" t="s">
        <v>221</v>
      </c>
      <c r="B62" s="20" t="s">
        <v>223</v>
      </c>
      <c r="C62" s="21">
        <v>3000</v>
      </c>
      <c r="D62" s="14"/>
      <c r="E62" s="34">
        <f t="shared" si="1"/>
        <v>3000</v>
      </c>
      <c r="F62" s="42"/>
      <c r="G62" s="42"/>
      <c r="H62" s="42"/>
      <c r="I62" s="42"/>
    </row>
    <row r="63" spans="1:9" ht="108.6" customHeight="1" x14ac:dyDescent="0.25">
      <c r="A63" s="13" t="s">
        <v>222</v>
      </c>
      <c r="B63" s="20" t="s">
        <v>224</v>
      </c>
      <c r="C63" s="21">
        <v>1122</v>
      </c>
      <c r="D63" s="14"/>
      <c r="E63" s="34">
        <f t="shared" si="1"/>
        <v>1122</v>
      </c>
      <c r="F63" s="42"/>
      <c r="G63" s="42"/>
      <c r="H63" s="42"/>
      <c r="I63" s="42"/>
    </row>
    <row r="64" spans="1:9" ht="57" customHeight="1" x14ac:dyDescent="0.25">
      <c r="A64" s="13" t="s">
        <v>291</v>
      </c>
      <c r="B64" s="20" t="s">
        <v>290</v>
      </c>
      <c r="C64" s="21"/>
      <c r="D64" s="14">
        <v>1000</v>
      </c>
      <c r="E64" s="34">
        <f t="shared" si="1"/>
        <v>1000</v>
      </c>
      <c r="F64" s="42"/>
      <c r="G64" s="42"/>
      <c r="H64" s="42"/>
      <c r="I64" s="42"/>
    </row>
    <row r="65" spans="1:9" ht="86.25" customHeight="1" x14ac:dyDescent="0.25">
      <c r="A65" s="13" t="s">
        <v>285</v>
      </c>
      <c r="B65" s="20" t="s">
        <v>287</v>
      </c>
      <c r="C65" s="21">
        <v>1.1499999999999999</v>
      </c>
      <c r="D65" s="14"/>
      <c r="E65" s="34">
        <f t="shared" si="1"/>
        <v>1.1499999999999999</v>
      </c>
      <c r="F65" s="42"/>
      <c r="G65" s="42"/>
      <c r="H65" s="42"/>
      <c r="I65" s="42"/>
    </row>
    <row r="66" spans="1:9" ht="87.75" customHeight="1" x14ac:dyDescent="0.25">
      <c r="A66" s="13" t="s">
        <v>286</v>
      </c>
      <c r="B66" s="20" t="s">
        <v>288</v>
      </c>
      <c r="C66" s="21">
        <v>0.52</v>
      </c>
      <c r="D66" s="14"/>
      <c r="E66" s="34">
        <f t="shared" si="1"/>
        <v>0.52</v>
      </c>
      <c r="F66" s="42"/>
      <c r="G66" s="42"/>
      <c r="H66" s="42"/>
      <c r="I66" s="42"/>
    </row>
    <row r="67" spans="1:9" ht="188.45" customHeight="1" x14ac:dyDescent="0.25">
      <c r="A67" s="13" t="s">
        <v>249</v>
      </c>
      <c r="B67" s="20" t="s">
        <v>250</v>
      </c>
      <c r="C67" s="21">
        <v>2700</v>
      </c>
      <c r="D67" s="14"/>
      <c r="E67" s="34">
        <f t="shared" si="1"/>
        <v>2700</v>
      </c>
      <c r="F67" s="42"/>
      <c r="G67" s="42"/>
      <c r="H67" s="42"/>
      <c r="I67" s="42"/>
    </row>
    <row r="68" spans="1:9" ht="196.9" customHeight="1" x14ac:dyDescent="0.25">
      <c r="A68" s="13" t="s">
        <v>251</v>
      </c>
      <c r="B68" s="20" t="s">
        <v>252</v>
      </c>
      <c r="C68" s="21">
        <v>529.94000000000005</v>
      </c>
      <c r="D68" s="14"/>
      <c r="E68" s="34">
        <f t="shared" si="1"/>
        <v>529.94000000000005</v>
      </c>
      <c r="F68" s="42"/>
      <c r="G68" s="42"/>
      <c r="H68" s="42"/>
      <c r="I68" s="42"/>
    </row>
    <row r="69" spans="1:9" ht="180" customHeight="1" x14ac:dyDescent="0.25">
      <c r="A69" s="44" t="s">
        <v>293</v>
      </c>
      <c r="B69" s="48" t="s">
        <v>292</v>
      </c>
      <c r="C69" s="21"/>
      <c r="D69" s="14">
        <v>2339.4</v>
      </c>
      <c r="E69" s="34">
        <f t="shared" si="1"/>
        <v>2339.4</v>
      </c>
      <c r="F69" s="42"/>
      <c r="G69" s="42"/>
      <c r="H69" s="42"/>
      <c r="I69" s="42"/>
    </row>
    <row r="70" spans="1:9" ht="165" customHeight="1" x14ac:dyDescent="0.25">
      <c r="A70" s="44" t="s">
        <v>295</v>
      </c>
      <c r="B70" s="48" t="s">
        <v>294</v>
      </c>
      <c r="C70" s="21"/>
      <c r="D70" s="14">
        <v>7836.38</v>
      </c>
      <c r="E70" s="34">
        <f t="shared" si="1"/>
        <v>7836.38</v>
      </c>
      <c r="F70" s="42"/>
      <c r="G70" s="42"/>
      <c r="H70" s="42"/>
      <c r="I70" s="42"/>
    </row>
    <row r="71" spans="1:9" ht="77.45" customHeight="1" x14ac:dyDescent="0.25">
      <c r="A71" s="44" t="s">
        <v>227</v>
      </c>
      <c r="B71" s="43" t="s">
        <v>225</v>
      </c>
      <c r="C71" s="21">
        <v>38665.040000000001</v>
      </c>
      <c r="D71" s="14"/>
      <c r="E71" s="34">
        <f t="shared" si="1"/>
        <v>38665.040000000001</v>
      </c>
      <c r="F71" s="42"/>
      <c r="G71" s="42"/>
      <c r="H71" s="42"/>
      <c r="I71" s="42"/>
    </row>
    <row r="72" spans="1:9" ht="77.45" customHeight="1" x14ac:dyDescent="0.25">
      <c r="A72" s="44" t="s">
        <v>228</v>
      </c>
      <c r="B72" s="43" t="s">
        <v>226</v>
      </c>
      <c r="C72" s="21">
        <v>7919.34</v>
      </c>
      <c r="D72" s="14"/>
      <c r="E72" s="34">
        <f t="shared" si="1"/>
        <v>7919.34</v>
      </c>
      <c r="F72" s="42"/>
      <c r="G72" s="42"/>
      <c r="H72" s="42"/>
      <c r="I72" s="42"/>
    </row>
    <row r="73" spans="1:9" ht="66.599999999999994" customHeight="1" x14ac:dyDescent="0.25">
      <c r="A73" s="45" t="s">
        <v>231</v>
      </c>
      <c r="B73" s="43" t="s">
        <v>229</v>
      </c>
      <c r="C73" s="21">
        <v>3188</v>
      </c>
      <c r="D73" s="14"/>
      <c r="E73" s="34">
        <f t="shared" si="1"/>
        <v>3188</v>
      </c>
      <c r="F73" s="42"/>
      <c r="G73" s="42"/>
      <c r="H73" s="42"/>
      <c r="I73" s="42"/>
    </row>
    <row r="74" spans="1:9" ht="66.599999999999994" customHeight="1" x14ac:dyDescent="0.25">
      <c r="A74" s="45" t="s">
        <v>232</v>
      </c>
      <c r="B74" s="43" t="s">
        <v>230</v>
      </c>
      <c r="C74" s="21">
        <v>677.5</v>
      </c>
      <c r="D74" s="14"/>
      <c r="E74" s="34">
        <f t="shared" si="1"/>
        <v>677.5</v>
      </c>
      <c r="F74" s="42"/>
      <c r="G74" s="42"/>
      <c r="H74" s="42"/>
      <c r="I74" s="42"/>
    </row>
    <row r="75" spans="1:9" ht="29.45" customHeight="1" x14ac:dyDescent="0.25">
      <c r="A75" s="13" t="s">
        <v>115</v>
      </c>
      <c r="B75" s="20" t="s">
        <v>71</v>
      </c>
      <c r="C75" s="21">
        <f>SUM(C76:C96)</f>
        <v>324799.45</v>
      </c>
      <c r="D75" s="21">
        <f>SUM(D76:D96)</f>
        <v>1175</v>
      </c>
      <c r="E75" s="21">
        <f>SUM(E76:E96)</f>
        <v>325974.45</v>
      </c>
      <c r="F75" s="29"/>
      <c r="G75" s="29"/>
      <c r="H75" s="29"/>
      <c r="I75" s="29"/>
    </row>
    <row r="76" spans="1:9" ht="46.9" customHeight="1" x14ac:dyDescent="0.25">
      <c r="A76" s="13" t="s">
        <v>116</v>
      </c>
      <c r="B76" s="20" t="s">
        <v>72</v>
      </c>
      <c r="C76" s="21">
        <v>146.19999999999999</v>
      </c>
      <c r="D76" s="14"/>
      <c r="E76" s="34">
        <f t="shared" si="1"/>
        <v>146.19999999999999</v>
      </c>
      <c r="F76" s="42"/>
      <c r="G76" s="42"/>
      <c r="H76" s="42"/>
      <c r="I76" s="42"/>
    </row>
    <row r="77" spans="1:9" ht="45" customHeight="1" x14ac:dyDescent="0.25">
      <c r="A77" s="13" t="s">
        <v>117</v>
      </c>
      <c r="B77" s="20" t="s">
        <v>73</v>
      </c>
      <c r="C77" s="21">
        <v>9507.7999999999993</v>
      </c>
      <c r="D77" s="14"/>
      <c r="E77" s="34">
        <f t="shared" si="1"/>
        <v>9507.7999999999993</v>
      </c>
      <c r="F77" s="42"/>
      <c r="G77" s="42"/>
      <c r="H77" s="42"/>
      <c r="I77" s="42"/>
    </row>
    <row r="78" spans="1:9" ht="136.15" customHeight="1" x14ac:dyDescent="0.25">
      <c r="A78" s="13" t="s">
        <v>182</v>
      </c>
      <c r="B78" s="20" t="s">
        <v>181</v>
      </c>
      <c r="C78" s="21">
        <v>54958.5</v>
      </c>
      <c r="D78" s="14"/>
      <c r="E78" s="34">
        <f t="shared" si="1"/>
        <v>54958.5</v>
      </c>
      <c r="F78" s="42"/>
      <c r="G78" s="42"/>
      <c r="H78" s="42"/>
      <c r="I78" s="42"/>
    </row>
    <row r="79" spans="1:9" ht="125.45" customHeight="1" x14ac:dyDescent="0.25">
      <c r="A79" s="13" t="s">
        <v>183</v>
      </c>
      <c r="B79" s="20" t="s">
        <v>184</v>
      </c>
      <c r="C79" s="21">
        <v>34111.4</v>
      </c>
      <c r="D79" s="14">
        <v>-1126.7</v>
      </c>
      <c r="E79" s="34">
        <f t="shared" si="1"/>
        <v>32984.699999999997</v>
      </c>
      <c r="F79" s="42"/>
      <c r="G79" s="42"/>
      <c r="H79" s="42"/>
      <c r="I79" s="42"/>
    </row>
    <row r="80" spans="1:9" ht="73.150000000000006" customHeight="1" x14ac:dyDescent="0.25">
      <c r="A80" s="13" t="s">
        <v>118</v>
      </c>
      <c r="B80" s="20" t="s">
        <v>168</v>
      </c>
      <c r="C80" s="21">
        <v>7885.3</v>
      </c>
      <c r="D80" s="10">
        <v>-312.39999999999998</v>
      </c>
      <c r="E80" s="34">
        <f t="shared" si="1"/>
        <v>7572.9</v>
      </c>
      <c r="F80" s="42"/>
      <c r="G80" s="42"/>
      <c r="H80" s="42"/>
      <c r="I80" s="42"/>
    </row>
    <row r="81" spans="1:9" ht="151.9" customHeight="1" x14ac:dyDescent="0.25">
      <c r="A81" s="13" t="s">
        <v>185</v>
      </c>
      <c r="B81" s="20" t="s">
        <v>186</v>
      </c>
      <c r="C81" s="21">
        <v>8844</v>
      </c>
      <c r="D81" s="10"/>
      <c r="E81" s="34">
        <f t="shared" si="1"/>
        <v>8844</v>
      </c>
      <c r="F81" s="42"/>
      <c r="G81" s="42"/>
      <c r="H81" s="42"/>
      <c r="I81" s="42"/>
    </row>
    <row r="82" spans="1:9" ht="92.25" customHeight="1" x14ac:dyDescent="0.25">
      <c r="A82" s="13" t="s">
        <v>233</v>
      </c>
      <c r="B82" s="20" t="s">
        <v>234</v>
      </c>
      <c r="C82" s="21">
        <v>159245.29999999999</v>
      </c>
      <c r="D82" s="10"/>
      <c r="E82" s="34">
        <f t="shared" si="1"/>
        <v>159245.29999999999</v>
      </c>
      <c r="F82" s="42"/>
      <c r="G82" s="42"/>
      <c r="H82" s="42"/>
      <c r="I82" s="42"/>
    </row>
    <row r="83" spans="1:9" ht="226.9" customHeight="1" x14ac:dyDescent="0.25">
      <c r="A83" s="13" t="s">
        <v>119</v>
      </c>
      <c r="B83" s="20" t="s">
        <v>167</v>
      </c>
      <c r="C83" s="21">
        <v>10730.3</v>
      </c>
      <c r="D83" s="14"/>
      <c r="E83" s="34">
        <f t="shared" si="1"/>
        <v>10730.3</v>
      </c>
      <c r="F83" s="42"/>
      <c r="G83" s="42"/>
      <c r="H83" s="42"/>
      <c r="I83" s="42"/>
    </row>
    <row r="84" spans="1:9" ht="49.15" customHeight="1" x14ac:dyDescent="0.25">
      <c r="A84" s="13" t="s">
        <v>120</v>
      </c>
      <c r="B84" s="20" t="s">
        <v>74</v>
      </c>
      <c r="C84" s="21">
        <v>2771.3</v>
      </c>
      <c r="D84" s="10"/>
      <c r="E84" s="34">
        <f t="shared" si="1"/>
        <v>2771.3</v>
      </c>
      <c r="F84" s="42"/>
      <c r="G84" s="42"/>
      <c r="H84" s="42"/>
      <c r="I84" s="42"/>
    </row>
    <row r="85" spans="1:9" ht="74.25" customHeight="1" x14ac:dyDescent="0.25">
      <c r="A85" s="13" t="s">
        <v>279</v>
      </c>
      <c r="B85" s="20" t="s">
        <v>280</v>
      </c>
      <c r="C85" s="21">
        <v>164.5</v>
      </c>
      <c r="D85" s="10"/>
      <c r="E85" s="34">
        <f t="shared" si="1"/>
        <v>164.5</v>
      </c>
      <c r="F85" s="42"/>
      <c r="G85" s="42"/>
      <c r="H85" s="42"/>
      <c r="I85" s="42"/>
    </row>
    <row r="86" spans="1:9" ht="57" customHeight="1" x14ac:dyDescent="0.25">
      <c r="A86" s="13" t="s">
        <v>121</v>
      </c>
      <c r="B86" s="20" t="s">
        <v>75</v>
      </c>
      <c r="C86" s="21">
        <v>5888.1</v>
      </c>
      <c r="D86" s="14"/>
      <c r="E86" s="34">
        <f t="shared" si="1"/>
        <v>5888.1</v>
      </c>
      <c r="F86" s="42"/>
      <c r="G86" s="42"/>
      <c r="H86" s="42"/>
      <c r="I86" s="42"/>
    </row>
    <row r="87" spans="1:9" ht="60.6" customHeight="1" x14ac:dyDescent="0.25">
      <c r="A87" s="13" t="s">
        <v>122</v>
      </c>
      <c r="B87" s="20" t="s">
        <v>75</v>
      </c>
      <c r="C87" s="21">
        <v>766.3</v>
      </c>
      <c r="D87" s="14"/>
      <c r="E87" s="34">
        <f t="shared" si="1"/>
        <v>766.3</v>
      </c>
      <c r="F87" s="42"/>
      <c r="G87" s="42"/>
      <c r="H87" s="42"/>
      <c r="I87" s="42"/>
    </row>
    <row r="88" spans="1:9" ht="58.5" customHeight="1" x14ac:dyDescent="0.25">
      <c r="A88" s="13" t="s">
        <v>253</v>
      </c>
      <c r="B88" s="20" t="s">
        <v>254</v>
      </c>
      <c r="C88" s="21">
        <v>927.65</v>
      </c>
      <c r="D88" s="14"/>
      <c r="E88" s="34">
        <f t="shared" si="1"/>
        <v>927.65</v>
      </c>
      <c r="F88" s="42"/>
      <c r="G88" s="42"/>
      <c r="H88" s="42"/>
      <c r="I88" s="42"/>
    </row>
    <row r="89" spans="1:9" ht="106.9" customHeight="1" x14ac:dyDescent="0.25">
      <c r="A89" s="13" t="s">
        <v>187</v>
      </c>
      <c r="B89" s="20" t="s">
        <v>189</v>
      </c>
      <c r="C89" s="21">
        <v>9443.4</v>
      </c>
      <c r="D89" s="14"/>
      <c r="E89" s="34">
        <f t="shared" si="1"/>
        <v>9443.4</v>
      </c>
      <c r="F89" s="42"/>
      <c r="G89" s="42"/>
      <c r="H89" s="42"/>
      <c r="I89" s="42"/>
    </row>
    <row r="90" spans="1:9" ht="128.25" customHeight="1" x14ac:dyDescent="0.25">
      <c r="A90" s="13" t="s">
        <v>188</v>
      </c>
      <c r="B90" s="20" t="s">
        <v>190</v>
      </c>
      <c r="C90" s="21">
        <v>411.6</v>
      </c>
      <c r="D90" s="14"/>
      <c r="E90" s="34">
        <f t="shared" si="1"/>
        <v>411.6</v>
      </c>
      <c r="F90" s="42"/>
      <c r="G90" s="42"/>
      <c r="H90" s="42"/>
      <c r="I90" s="42"/>
    </row>
    <row r="91" spans="1:9" ht="51.75" customHeight="1" x14ac:dyDescent="0.25">
      <c r="A91" s="44" t="s">
        <v>297</v>
      </c>
      <c r="B91" s="49" t="s">
        <v>296</v>
      </c>
      <c r="C91" s="21"/>
      <c r="D91" s="14">
        <v>2361.1</v>
      </c>
      <c r="E91" s="34">
        <f t="shared" si="1"/>
        <v>2361.1</v>
      </c>
      <c r="F91" s="42"/>
      <c r="G91" s="42"/>
      <c r="H91" s="42"/>
      <c r="I91" s="42"/>
    </row>
    <row r="92" spans="1:9" ht="54.75" customHeight="1" x14ac:dyDescent="0.25">
      <c r="A92" s="13" t="s">
        <v>255</v>
      </c>
      <c r="B92" s="20" t="s">
        <v>256</v>
      </c>
      <c r="C92" s="21">
        <v>2888.4</v>
      </c>
      <c r="D92" s="14"/>
      <c r="E92" s="34">
        <f t="shared" si="1"/>
        <v>2888.4</v>
      </c>
      <c r="F92" s="42"/>
      <c r="G92" s="42"/>
      <c r="H92" s="42"/>
      <c r="I92" s="42"/>
    </row>
    <row r="93" spans="1:9" ht="87.75" customHeight="1" x14ac:dyDescent="0.25">
      <c r="A93" s="13" t="s">
        <v>257</v>
      </c>
      <c r="B93" s="20" t="s">
        <v>258</v>
      </c>
      <c r="C93" s="21">
        <v>999.4</v>
      </c>
      <c r="D93" s="21"/>
      <c r="E93" s="46">
        <f t="shared" si="1"/>
        <v>999.4</v>
      </c>
      <c r="F93" s="42"/>
      <c r="G93" s="42"/>
      <c r="H93" s="42"/>
      <c r="I93" s="42"/>
    </row>
    <row r="94" spans="1:9" ht="69.75" customHeight="1" x14ac:dyDescent="0.25">
      <c r="A94" s="13" t="s">
        <v>170</v>
      </c>
      <c r="B94" s="20" t="s">
        <v>169</v>
      </c>
      <c r="C94" s="21">
        <v>5000</v>
      </c>
      <c r="D94" s="14"/>
      <c r="E94" s="34">
        <f t="shared" si="1"/>
        <v>5000</v>
      </c>
      <c r="F94" s="42"/>
      <c r="G94" s="42"/>
      <c r="H94" s="42"/>
      <c r="I94" s="42"/>
    </row>
    <row r="95" spans="1:9" ht="69.75" customHeight="1" x14ac:dyDescent="0.25">
      <c r="A95" s="13" t="s">
        <v>174</v>
      </c>
      <c r="B95" s="20" t="s">
        <v>169</v>
      </c>
      <c r="C95" s="21">
        <v>10110</v>
      </c>
      <c r="D95" s="14"/>
      <c r="E95" s="34">
        <f t="shared" si="1"/>
        <v>10110</v>
      </c>
      <c r="F95" s="42"/>
      <c r="G95" s="42"/>
      <c r="H95" s="42"/>
      <c r="I95" s="42"/>
    </row>
    <row r="96" spans="1:9" ht="69.75" customHeight="1" x14ac:dyDescent="0.25">
      <c r="A96" s="44" t="s">
        <v>299</v>
      </c>
      <c r="B96" s="49" t="s">
        <v>298</v>
      </c>
      <c r="C96" s="21"/>
      <c r="D96" s="14">
        <v>253</v>
      </c>
      <c r="E96" s="34">
        <f t="shared" si="1"/>
        <v>253</v>
      </c>
      <c r="F96" s="42"/>
      <c r="G96" s="42"/>
      <c r="H96" s="42"/>
      <c r="I96" s="42"/>
    </row>
    <row r="97" spans="1:11" ht="46.15" customHeight="1" x14ac:dyDescent="0.25">
      <c r="A97" s="13" t="s">
        <v>109</v>
      </c>
      <c r="B97" s="20" t="s">
        <v>76</v>
      </c>
      <c r="C97" s="21">
        <f>C98+SUM(C121:C127)</f>
        <v>1263895.8</v>
      </c>
      <c r="D97" s="21">
        <f>D98+SUM(D121:D127)</f>
        <v>-488.98</v>
      </c>
      <c r="E97" s="21">
        <f>E98+SUM(E121:E127)</f>
        <v>1263406.82</v>
      </c>
      <c r="F97" s="29"/>
      <c r="G97" s="29"/>
      <c r="H97" s="29"/>
      <c r="I97" s="29"/>
      <c r="J97" s="22"/>
      <c r="K97" s="22"/>
    </row>
    <row r="98" spans="1:11" ht="52.5" customHeight="1" x14ac:dyDescent="0.25">
      <c r="A98" s="13" t="s">
        <v>123</v>
      </c>
      <c r="B98" s="25" t="s">
        <v>77</v>
      </c>
      <c r="C98" s="21">
        <f>SUM(C99:C120)</f>
        <v>1215338.51</v>
      </c>
      <c r="D98" s="21">
        <f t="shared" ref="D98:E98" si="8">SUM(D99:D120)</f>
        <v>-436.98</v>
      </c>
      <c r="E98" s="21">
        <f t="shared" si="8"/>
        <v>1214901.53</v>
      </c>
      <c r="F98" s="29"/>
      <c r="G98" s="29"/>
      <c r="H98" s="29"/>
      <c r="I98" s="29"/>
    </row>
    <row r="99" spans="1:11" ht="137.44999999999999" customHeight="1" x14ac:dyDescent="0.25">
      <c r="A99" s="13" t="s">
        <v>124</v>
      </c>
      <c r="B99" s="20" t="s">
        <v>78</v>
      </c>
      <c r="C99" s="21">
        <v>647060.1</v>
      </c>
      <c r="D99" s="10"/>
      <c r="E99" s="34">
        <f t="shared" si="1"/>
        <v>647060.1</v>
      </c>
      <c r="F99" s="42"/>
      <c r="G99" s="42"/>
      <c r="H99" s="42"/>
      <c r="I99" s="42"/>
    </row>
    <row r="100" spans="1:11" ht="86.25" customHeight="1" x14ac:dyDescent="0.25">
      <c r="A100" s="13" t="s">
        <v>125</v>
      </c>
      <c r="B100" s="20" t="s">
        <v>97</v>
      </c>
      <c r="C100" s="21">
        <v>523121</v>
      </c>
      <c r="D100" s="14"/>
      <c r="E100" s="34">
        <f t="shared" si="1"/>
        <v>523121</v>
      </c>
      <c r="F100" s="42"/>
      <c r="G100" s="42"/>
      <c r="H100" s="42"/>
      <c r="I100" s="42"/>
    </row>
    <row r="101" spans="1:11" ht="77.25" customHeight="1" x14ac:dyDescent="0.25">
      <c r="A101" s="13" t="s">
        <v>126</v>
      </c>
      <c r="B101" s="20" t="s">
        <v>100</v>
      </c>
      <c r="C101" s="21">
        <v>2946.6</v>
      </c>
      <c r="D101" s="14"/>
      <c r="E101" s="34">
        <f t="shared" si="1"/>
        <v>2946.6</v>
      </c>
      <c r="F101" s="42"/>
      <c r="G101" s="42"/>
      <c r="H101" s="42"/>
      <c r="I101" s="42"/>
    </row>
    <row r="102" spans="1:11" ht="91.15" customHeight="1" x14ac:dyDescent="0.25">
      <c r="A102" s="13" t="s">
        <v>127</v>
      </c>
      <c r="B102" s="20" t="s">
        <v>79</v>
      </c>
      <c r="C102" s="21">
        <v>48.8</v>
      </c>
      <c r="D102" s="14"/>
      <c r="E102" s="34">
        <f t="shared" si="1"/>
        <v>48.8</v>
      </c>
      <c r="F102" s="42"/>
      <c r="G102" s="42"/>
      <c r="H102" s="42"/>
      <c r="I102" s="42"/>
    </row>
    <row r="103" spans="1:11" ht="72.599999999999994" customHeight="1" x14ac:dyDescent="0.25">
      <c r="A103" s="13" t="s">
        <v>128</v>
      </c>
      <c r="B103" s="20" t="s">
        <v>80</v>
      </c>
      <c r="C103" s="21">
        <v>47</v>
      </c>
      <c r="D103" s="14"/>
      <c r="E103" s="34">
        <f t="shared" si="1"/>
        <v>47</v>
      </c>
      <c r="F103" s="42"/>
      <c r="G103" s="42"/>
      <c r="H103" s="42"/>
      <c r="I103" s="42"/>
    </row>
    <row r="104" spans="1:11" ht="72.599999999999994" customHeight="1" x14ac:dyDescent="0.25">
      <c r="A104" s="13" t="s">
        <v>129</v>
      </c>
      <c r="B104" s="20" t="s">
        <v>80</v>
      </c>
      <c r="C104" s="21">
        <v>797</v>
      </c>
      <c r="D104" s="14"/>
      <c r="E104" s="34">
        <f t="shared" si="1"/>
        <v>797</v>
      </c>
      <c r="F104" s="42"/>
      <c r="G104" s="42"/>
      <c r="H104" s="42"/>
      <c r="I104" s="42"/>
    </row>
    <row r="105" spans="1:11" ht="63" customHeight="1" x14ac:dyDescent="0.25">
      <c r="A105" s="13" t="s">
        <v>130</v>
      </c>
      <c r="B105" s="20" t="s">
        <v>81</v>
      </c>
      <c r="C105" s="21">
        <v>1159.5999999999999</v>
      </c>
      <c r="D105" s="14"/>
      <c r="E105" s="34">
        <f t="shared" ref="E105:E151" si="9">C105+D105</f>
        <v>1159.5999999999999</v>
      </c>
      <c r="F105" s="42"/>
      <c r="G105" s="42"/>
      <c r="H105" s="42"/>
      <c r="I105" s="42"/>
    </row>
    <row r="106" spans="1:11" ht="125.45" customHeight="1" x14ac:dyDescent="0.25">
      <c r="A106" s="13" t="s">
        <v>131</v>
      </c>
      <c r="B106" s="20" t="s">
        <v>82</v>
      </c>
      <c r="C106" s="21">
        <v>19.899999999999999</v>
      </c>
      <c r="D106" s="14"/>
      <c r="E106" s="34">
        <f t="shared" si="9"/>
        <v>19.899999999999999</v>
      </c>
      <c r="F106" s="42"/>
      <c r="G106" s="42"/>
      <c r="H106" s="42"/>
      <c r="I106" s="42"/>
    </row>
    <row r="107" spans="1:11" ht="90.6" customHeight="1" x14ac:dyDescent="0.25">
      <c r="A107" s="13" t="s">
        <v>132</v>
      </c>
      <c r="B107" s="20" t="s">
        <v>83</v>
      </c>
      <c r="C107" s="21">
        <v>0.6</v>
      </c>
      <c r="D107" s="14"/>
      <c r="E107" s="34">
        <f t="shared" si="9"/>
        <v>0.6</v>
      </c>
      <c r="F107" s="42"/>
      <c r="G107" s="42"/>
      <c r="H107" s="42"/>
      <c r="I107" s="42"/>
    </row>
    <row r="108" spans="1:11" ht="81" customHeight="1" x14ac:dyDescent="0.25">
      <c r="A108" s="13" t="s">
        <v>133</v>
      </c>
      <c r="B108" s="20" t="s">
        <v>84</v>
      </c>
      <c r="C108" s="21">
        <v>85.7</v>
      </c>
      <c r="D108" s="14"/>
      <c r="E108" s="34">
        <f t="shared" si="9"/>
        <v>85.7</v>
      </c>
      <c r="F108" s="42"/>
      <c r="G108" s="42"/>
      <c r="H108" s="42"/>
      <c r="I108" s="42"/>
    </row>
    <row r="109" spans="1:11" ht="73.5" customHeight="1" x14ac:dyDescent="0.25">
      <c r="A109" s="13" t="s">
        <v>134</v>
      </c>
      <c r="B109" s="20" t="s">
        <v>154</v>
      </c>
      <c r="C109" s="21">
        <v>5375.2</v>
      </c>
      <c r="D109" s="14"/>
      <c r="E109" s="34">
        <f t="shared" si="9"/>
        <v>5375.2</v>
      </c>
      <c r="F109" s="42"/>
      <c r="G109" s="42"/>
      <c r="H109" s="42"/>
      <c r="I109" s="42"/>
    </row>
    <row r="110" spans="1:11" ht="81.75" customHeight="1" x14ac:dyDescent="0.25">
      <c r="A110" s="13" t="s">
        <v>153</v>
      </c>
      <c r="B110" s="20" t="s">
        <v>155</v>
      </c>
      <c r="C110" s="21">
        <v>280.60000000000002</v>
      </c>
      <c r="D110" s="14"/>
      <c r="E110" s="34">
        <f t="shared" si="9"/>
        <v>280.60000000000002</v>
      </c>
      <c r="F110" s="42"/>
      <c r="G110" s="42"/>
      <c r="H110" s="42"/>
      <c r="I110" s="42"/>
    </row>
    <row r="111" spans="1:11" ht="80.25" customHeight="1" x14ac:dyDescent="0.25">
      <c r="A111" s="13" t="s">
        <v>135</v>
      </c>
      <c r="B111" s="20" t="s">
        <v>87</v>
      </c>
      <c r="C111" s="21">
        <v>138</v>
      </c>
      <c r="D111" s="10"/>
      <c r="E111" s="34">
        <f t="shared" si="9"/>
        <v>138</v>
      </c>
      <c r="F111" s="42"/>
      <c r="G111" s="42"/>
      <c r="H111" s="42"/>
      <c r="I111" s="42"/>
    </row>
    <row r="112" spans="1:11" ht="66.75" customHeight="1" x14ac:dyDescent="0.25">
      <c r="A112" s="13" t="s">
        <v>136</v>
      </c>
      <c r="B112" s="20" t="s">
        <v>152</v>
      </c>
      <c r="C112" s="21">
        <v>337</v>
      </c>
      <c r="D112" s="10"/>
      <c r="E112" s="34">
        <f t="shared" si="9"/>
        <v>337</v>
      </c>
      <c r="F112" s="42"/>
      <c r="G112" s="42"/>
      <c r="H112" s="42"/>
      <c r="I112" s="42"/>
    </row>
    <row r="113" spans="1:9" ht="180" customHeight="1" x14ac:dyDescent="0.25">
      <c r="A113" s="13" t="s">
        <v>137</v>
      </c>
      <c r="B113" s="20" t="s">
        <v>96</v>
      </c>
      <c r="C113" s="21">
        <v>1484.5</v>
      </c>
      <c r="D113" s="10">
        <v>-435.64</v>
      </c>
      <c r="E113" s="34">
        <f t="shared" si="9"/>
        <v>1048.8599999999999</v>
      </c>
      <c r="F113" s="42"/>
      <c r="G113" s="42"/>
      <c r="H113" s="42"/>
      <c r="I113" s="42"/>
    </row>
    <row r="114" spans="1:9" ht="82.15" customHeight="1" x14ac:dyDescent="0.25">
      <c r="A114" s="13" t="s">
        <v>138</v>
      </c>
      <c r="B114" s="20" t="s">
        <v>173</v>
      </c>
      <c r="C114" s="21">
        <v>2</v>
      </c>
      <c r="D114" s="14"/>
      <c r="E114" s="34">
        <f t="shared" si="9"/>
        <v>2</v>
      </c>
      <c r="F114" s="42"/>
      <c r="G114" s="42"/>
      <c r="H114" s="42"/>
      <c r="I114" s="42"/>
    </row>
    <row r="115" spans="1:9" ht="60" customHeight="1" x14ac:dyDescent="0.25">
      <c r="A115" s="13" t="s">
        <v>139</v>
      </c>
      <c r="B115" s="20" t="s">
        <v>99</v>
      </c>
      <c r="C115" s="21">
        <v>568.45000000000005</v>
      </c>
      <c r="D115" s="14"/>
      <c r="E115" s="34">
        <f t="shared" si="9"/>
        <v>568.45000000000005</v>
      </c>
      <c r="F115" s="42"/>
      <c r="G115" s="42"/>
      <c r="H115" s="42"/>
      <c r="I115" s="42"/>
    </row>
    <row r="116" spans="1:9" ht="59.25" customHeight="1" x14ac:dyDescent="0.25">
      <c r="A116" s="13" t="s">
        <v>140</v>
      </c>
      <c r="B116" s="20" t="s">
        <v>99</v>
      </c>
      <c r="C116" s="21">
        <v>568.45000000000005</v>
      </c>
      <c r="D116" s="14"/>
      <c r="E116" s="34">
        <f t="shared" si="9"/>
        <v>568.45000000000005</v>
      </c>
      <c r="F116" s="42"/>
      <c r="G116" s="42"/>
      <c r="H116" s="42"/>
      <c r="I116" s="42"/>
    </row>
    <row r="117" spans="1:9" ht="178.5" customHeight="1" x14ac:dyDescent="0.25">
      <c r="A117" s="13" t="s">
        <v>141</v>
      </c>
      <c r="B117" s="20" t="s">
        <v>88</v>
      </c>
      <c r="C117" s="21">
        <v>782.2</v>
      </c>
      <c r="D117" s="14"/>
      <c r="E117" s="34">
        <f t="shared" si="9"/>
        <v>782.2</v>
      </c>
      <c r="F117" s="42"/>
      <c r="G117" s="42"/>
      <c r="H117" s="42"/>
      <c r="I117" s="42"/>
    </row>
    <row r="118" spans="1:9" ht="57.75" customHeight="1" x14ac:dyDescent="0.25">
      <c r="A118" s="13" t="s">
        <v>281</v>
      </c>
      <c r="B118" s="20" t="s">
        <v>282</v>
      </c>
      <c r="C118" s="21">
        <v>271.31</v>
      </c>
      <c r="D118" s="14">
        <v>-1.34</v>
      </c>
      <c r="E118" s="34">
        <f t="shared" si="9"/>
        <v>269.97000000000003</v>
      </c>
      <c r="F118" s="42"/>
      <c r="G118" s="42"/>
      <c r="H118" s="42"/>
      <c r="I118" s="42"/>
    </row>
    <row r="119" spans="1:9" ht="225" customHeight="1" x14ac:dyDescent="0.25">
      <c r="A119" s="13" t="s">
        <v>142</v>
      </c>
      <c r="B119" s="20" t="s">
        <v>89</v>
      </c>
      <c r="C119" s="21">
        <v>29797</v>
      </c>
      <c r="D119" s="10"/>
      <c r="E119" s="34">
        <f t="shared" si="9"/>
        <v>29797</v>
      </c>
      <c r="F119" s="42"/>
      <c r="G119" s="42"/>
      <c r="H119" s="42"/>
      <c r="I119" s="42"/>
    </row>
    <row r="120" spans="1:9" ht="40.5" customHeight="1" x14ac:dyDescent="0.25">
      <c r="A120" s="13" t="s">
        <v>143</v>
      </c>
      <c r="B120" s="20" t="s">
        <v>98</v>
      </c>
      <c r="C120" s="21">
        <v>447.5</v>
      </c>
      <c r="D120" s="14"/>
      <c r="E120" s="34">
        <f t="shared" si="9"/>
        <v>447.5</v>
      </c>
      <c r="F120" s="42"/>
      <c r="G120" s="42"/>
      <c r="H120" s="42"/>
      <c r="I120" s="42"/>
    </row>
    <row r="121" spans="1:9" ht="114" customHeight="1" x14ac:dyDescent="0.25">
      <c r="A121" s="13" t="s">
        <v>150</v>
      </c>
      <c r="B121" s="20" t="s">
        <v>85</v>
      </c>
      <c r="C121" s="21">
        <v>12666.9</v>
      </c>
      <c r="D121" s="14"/>
      <c r="E121" s="34">
        <f t="shared" si="9"/>
        <v>12666.9</v>
      </c>
      <c r="F121" s="42"/>
      <c r="G121" s="42"/>
      <c r="H121" s="42"/>
      <c r="I121" s="42"/>
    </row>
    <row r="122" spans="1:9" ht="76.150000000000006" customHeight="1" x14ac:dyDescent="0.25">
      <c r="A122" s="13" t="s">
        <v>151</v>
      </c>
      <c r="B122" s="25" t="s">
        <v>86</v>
      </c>
      <c r="C122" s="21">
        <v>25776.799999999999</v>
      </c>
      <c r="D122" s="10"/>
      <c r="E122" s="34">
        <f t="shared" si="9"/>
        <v>25776.799999999999</v>
      </c>
      <c r="F122" s="42"/>
      <c r="G122" s="42"/>
      <c r="H122" s="42"/>
      <c r="I122" s="42"/>
    </row>
    <row r="123" spans="1:9" ht="88.9" customHeight="1" x14ac:dyDescent="0.25">
      <c r="A123" s="13" t="s">
        <v>104</v>
      </c>
      <c r="B123" s="20" t="s">
        <v>171</v>
      </c>
      <c r="C123" s="21">
        <v>5787.9</v>
      </c>
      <c r="D123" s="10"/>
      <c r="E123" s="34">
        <f t="shared" si="9"/>
        <v>5787.9</v>
      </c>
      <c r="F123" s="42"/>
      <c r="G123" s="42"/>
      <c r="H123" s="42"/>
      <c r="I123" s="42"/>
    </row>
    <row r="124" spans="1:9" ht="88.9" customHeight="1" x14ac:dyDescent="0.25">
      <c r="A124" s="13" t="s">
        <v>283</v>
      </c>
      <c r="B124" s="20" t="s">
        <v>171</v>
      </c>
      <c r="C124" s="21">
        <v>1204.3</v>
      </c>
      <c r="D124" s="10">
        <v>-52</v>
      </c>
      <c r="E124" s="34">
        <f t="shared" si="9"/>
        <v>1152.3</v>
      </c>
      <c r="F124" s="42"/>
      <c r="G124" s="42"/>
      <c r="H124" s="42"/>
      <c r="I124" s="42"/>
    </row>
    <row r="125" spans="1:9" ht="87" customHeight="1" x14ac:dyDescent="0.25">
      <c r="A125" s="13" t="s">
        <v>166</v>
      </c>
      <c r="B125" s="20" t="s">
        <v>172</v>
      </c>
      <c r="C125" s="21">
        <v>1436.1</v>
      </c>
      <c r="D125" s="10"/>
      <c r="E125" s="34">
        <f t="shared" si="9"/>
        <v>1436.1</v>
      </c>
      <c r="F125" s="42"/>
      <c r="G125" s="42"/>
      <c r="H125" s="42"/>
      <c r="I125" s="42"/>
    </row>
    <row r="126" spans="1:9" ht="80.25" customHeight="1" x14ac:dyDescent="0.25">
      <c r="A126" s="13" t="s">
        <v>235</v>
      </c>
      <c r="B126" s="20" t="s">
        <v>236</v>
      </c>
      <c r="C126" s="21">
        <v>110.69</v>
      </c>
      <c r="D126" s="10"/>
      <c r="E126" s="34">
        <f t="shared" si="9"/>
        <v>110.69</v>
      </c>
      <c r="F126" s="42"/>
      <c r="G126" s="42"/>
      <c r="H126" s="42"/>
      <c r="I126" s="42"/>
    </row>
    <row r="127" spans="1:9" ht="52.5" customHeight="1" x14ac:dyDescent="0.25">
      <c r="A127" s="13" t="s">
        <v>164</v>
      </c>
      <c r="B127" s="20" t="s">
        <v>165</v>
      </c>
      <c r="C127" s="21">
        <v>1574.6</v>
      </c>
      <c r="D127" s="10"/>
      <c r="E127" s="34">
        <f t="shared" si="9"/>
        <v>1574.6</v>
      </c>
      <c r="F127" s="42"/>
      <c r="G127" s="42"/>
      <c r="H127" s="42"/>
      <c r="I127" s="42"/>
    </row>
    <row r="128" spans="1:9" ht="23.25" customHeight="1" x14ac:dyDescent="0.25">
      <c r="A128" s="13" t="s">
        <v>110</v>
      </c>
      <c r="B128" s="20" t="s">
        <v>90</v>
      </c>
      <c r="C128" s="21">
        <f>SUM(C129:C142)</f>
        <v>217207.12</v>
      </c>
      <c r="D128" s="21">
        <f>SUM(D129:D142)</f>
        <v>8087.38</v>
      </c>
      <c r="E128" s="21">
        <f>SUM(E129:E142)</f>
        <v>225294.5</v>
      </c>
      <c r="F128" s="29"/>
      <c r="G128" s="29"/>
      <c r="H128" s="29"/>
      <c r="I128" s="29"/>
    </row>
    <row r="129" spans="1:9" ht="72.599999999999994" customHeight="1" x14ac:dyDescent="0.25">
      <c r="A129" s="13" t="s">
        <v>237</v>
      </c>
      <c r="B129" s="20" t="s">
        <v>191</v>
      </c>
      <c r="C129" s="21">
        <v>6110</v>
      </c>
      <c r="D129" s="21"/>
      <c r="E129" s="34">
        <f t="shared" si="9"/>
        <v>6110</v>
      </c>
      <c r="F129" s="29"/>
      <c r="G129" s="29"/>
      <c r="H129" s="29"/>
      <c r="I129" s="29"/>
    </row>
    <row r="130" spans="1:9" ht="68.25" customHeight="1" x14ac:dyDescent="0.25">
      <c r="A130" s="13" t="s">
        <v>192</v>
      </c>
      <c r="B130" s="20" t="s">
        <v>191</v>
      </c>
      <c r="C130" s="21">
        <v>38890</v>
      </c>
      <c r="D130" s="21"/>
      <c r="E130" s="34">
        <f t="shared" si="9"/>
        <v>38890</v>
      </c>
      <c r="F130" s="42"/>
      <c r="G130" s="42"/>
      <c r="H130" s="42"/>
      <c r="I130" s="42"/>
    </row>
    <row r="131" spans="1:9" ht="59.25" customHeight="1" x14ac:dyDescent="0.25">
      <c r="A131" s="13" t="s">
        <v>239</v>
      </c>
      <c r="B131" s="20" t="s">
        <v>238</v>
      </c>
      <c r="C131" s="21">
        <v>1052.0999999999999</v>
      </c>
      <c r="D131" s="21">
        <v>840.46</v>
      </c>
      <c r="E131" s="34">
        <f t="shared" si="9"/>
        <v>1892.56</v>
      </c>
      <c r="F131" s="42"/>
      <c r="G131" s="42"/>
      <c r="H131" s="42"/>
      <c r="I131" s="42"/>
    </row>
    <row r="132" spans="1:9" ht="59.25" customHeight="1" x14ac:dyDescent="0.25">
      <c r="A132" s="13" t="s">
        <v>240</v>
      </c>
      <c r="B132" s="20" t="s">
        <v>238</v>
      </c>
      <c r="C132" s="21">
        <v>769.02</v>
      </c>
      <c r="D132" s="21">
        <v>485.92</v>
      </c>
      <c r="E132" s="34">
        <f t="shared" si="9"/>
        <v>1254.94</v>
      </c>
      <c r="F132" s="42"/>
      <c r="G132" s="42"/>
      <c r="H132" s="42"/>
      <c r="I132" s="42"/>
    </row>
    <row r="133" spans="1:9" ht="59.25" customHeight="1" x14ac:dyDescent="0.25">
      <c r="A133" s="13" t="s">
        <v>289</v>
      </c>
      <c r="B133" s="20" t="s">
        <v>238</v>
      </c>
      <c r="C133" s="21"/>
      <c r="D133" s="21">
        <v>96.3</v>
      </c>
      <c r="E133" s="34">
        <f t="shared" si="9"/>
        <v>96.3</v>
      </c>
      <c r="F133" s="42"/>
      <c r="G133" s="42"/>
      <c r="H133" s="42"/>
      <c r="I133" s="42"/>
    </row>
    <row r="134" spans="1:9" ht="82.5" customHeight="1" x14ac:dyDescent="0.25">
      <c r="A134" s="13" t="s">
        <v>111</v>
      </c>
      <c r="B134" s="20" t="s">
        <v>91</v>
      </c>
      <c r="C134" s="21">
        <v>2906.3</v>
      </c>
      <c r="D134" s="14"/>
      <c r="E134" s="34">
        <f t="shared" si="9"/>
        <v>2906.3</v>
      </c>
      <c r="F134" s="42"/>
      <c r="G134" s="42"/>
      <c r="H134" s="42"/>
      <c r="I134" s="42"/>
    </row>
    <row r="135" spans="1:9" ht="222" customHeight="1" x14ac:dyDescent="0.25">
      <c r="A135" s="13" t="s">
        <v>112</v>
      </c>
      <c r="B135" s="25" t="s">
        <v>92</v>
      </c>
      <c r="C135" s="21">
        <v>2020</v>
      </c>
      <c r="D135" s="14"/>
      <c r="E135" s="34">
        <f t="shared" si="9"/>
        <v>2020</v>
      </c>
      <c r="F135" s="42"/>
      <c r="G135" s="42"/>
      <c r="H135" s="42"/>
      <c r="I135" s="42"/>
    </row>
    <row r="136" spans="1:9" ht="66" customHeight="1" x14ac:dyDescent="0.25">
      <c r="A136" s="13" t="s">
        <v>113</v>
      </c>
      <c r="B136" s="25" t="s">
        <v>93</v>
      </c>
      <c r="C136" s="21">
        <v>969</v>
      </c>
      <c r="D136" s="14"/>
      <c r="E136" s="34">
        <f t="shared" si="9"/>
        <v>969</v>
      </c>
      <c r="F136" s="42"/>
      <c r="G136" s="42"/>
      <c r="H136" s="42"/>
      <c r="I136" s="42"/>
    </row>
    <row r="137" spans="1:9" ht="38.25" customHeight="1" x14ac:dyDescent="0.25">
      <c r="A137" s="13" t="s">
        <v>162</v>
      </c>
      <c r="B137" s="25" t="s">
        <v>163</v>
      </c>
      <c r="C137" s="21">
        <v>616.79999999999995</v>
      </c>
      <c r="D137" s="14"/>
      <c r="E137" s="34">
        <f t="shared" si="9"/>
        <v>616.79999999999995</v>
      </c>
      <c r="F137" s="42"/>
      <c r="G137" s="42"/>
      <c r="H137" s="42"/>
      <c r="I137" s="42"/>
    </row>
    <row r="138" spans="1:9" ht="51.6" customHeight="1" x14ac:dyDescent="0.25">
      <c r="A138" s="45" t="s">
        <v>242</v>
      </c>
      <c r="B138" s="25" t="s">
        <v>241</v>
      </c>
      <c r="C138" s="21">
        <v>2304.4</v>
      </c>
      <c r="D138" s="14"/>
      <c r="E138" s="34">
        <f t="shared" si="9"/>
        <v>2304.4</v>
      </c>
      <c r="F138" s="42"/>
      <c r="G138" s="42"/>
      <c r="H138" s="42"/>
      <c r="I138" s="42"/>
    </row>
    <row r="139" spans="1:9" ht="51.6" customHeight="1" x14ac:dyDescent="0.25">
      <c r="A139" s="45" t="s">
        <v>284</v>
      </c>
      <c r="B139" s="25" t="s">
        <v>241</v>
      </c>
      <c r="C139" s="21">
        <v>10369.799999999999</v>
      </c>
      <c r="D139" s="14">
        <v>2304.4</v>
      </c>
      <c r="E139" s="34">
        <f t="shared" si="9"/>
        <v>12674.2</v>
      </c>
      <c r="F139" s="42"/>
      <c r="G139" s="42"/>
      <c r="H139" s="42"/>
      <c r="I139" s="42"/>
    </row>
    <row r="140" spans="1:9" ht="101.25" customHeight="1" x14ac:dyDescent="0.25">
      <c r="A140" s="45" t="s">
        <v>259</v>
      </c>
      <c r="B140" s="25" t="s">
        <v>260</v>
      </c>
      <c r="C140" s="21">
        <v>104850.5</v>
      </c>
      <c r="D140" s="14">
        <v>4360.3</v>
      </c>
      <c r="E140" s="34">
        <f t="shared" si="9"/>
        <v>109210.8</v>
      </c>
      <c r="F140" s="42"/>
      <c r="G140" s="42"/>
      <c r="H140" s="42"/>
      <c r="I140" s="42"/>
    </row>
    <row r="141" spans="1:9" ht="103.5" customHeight="1" x14ac:dyDescent="0.25">
      <c r="A141" s="45" t="s">
        <v>261</v>
      </c>
      <c r="B141" s="25" t="s">
        <v>262</v>
      </c>
      <c r="C141" s="21">
        <v>43692.2</v>
      </c>
      <c r="D141" s="14"/>
      <c r="E141" s="34">
        <f t="shared" si="9"/>
        <v>43692.2</v>
      </c>
      <c r="F141" s="42"/>
      <c r="G141" s="42"/>
      <c r="H141" s="42"/>
      <c r="I141" s="42"/>
    </row>
    <row r="142" spans="1:9" ht="68.45" customHeight="1" x14ac:dyDescent="0.25">
      <c r="A142" s="45" t="s">
        <v>243</v>
      </c>
      <c r="B142" s="25" t="s">
        <v>246</v>
      </c>
      <c r="C142" s="21">
        <v>2657</v>
      </c>
      <c r="D142" s="14"/>
      <c r="E142" s="34">
        <f t="shared" si="9"/>
        <v>2657</v>
      </c>
      <c r="F142" s="42"/>
      <c r="G142" s="42"/>
      <c r="H142" s="42"/>
      <c r="I142" s="42"/>
    </row>
    <row r="143" spans="1:9" ht="43.15" customHeight="1" x14ac:dyDescent="0.25">
      <c r="A143" s="13" t="s">
        <v>264</v>
      </c>
      <c r="B143" s="25" t="s">
        <v>274</v>
      </c>
      <c r="C143" s="21">
        <f>C144</f>
        <v>795.97</v>
      </c>
      <c r="D143" s="37">
        <f>D144</f>
        <v>0</v>
      </c>
      <c r="E143" s="34">
        <f>C143+D143</f>
        <v>795.97</v>
      </c>
      <c r="F143" s="42"/>
      <c r="G143" s="42"/>
      <c r="H143" s="42"/>
      <c r="I143" s="42"/>
    </row>
    <row r="144" spans="1:9" ht="57.6" customHeight="1" x14ac:dyDescent="0.25">
      <c r="A144" s="13" t="s">
        <v>276</v>
      </c>
      <c r="B144" s="25" t="s">
        <v>275</v>
      </c>
      <c r="C144" s="21">
        <v>795.97</v>
      </c>
      <c r="D144" s="14"/>
      <c r="E144" s="34">
        <f>C144+D144</f>
        <v>795.97</v>
      </c>
      <c r="F144" s="42"/>
      <c r="G144" s="42"/>
      <c r="H144" s="42"/>
      <c r="I144" s="42"/>
    </row>
    <row r="145" spans="1:9" ht="27.6" customHeight="1" x14ac:dyDescent="0.25">
      <c r="A145" s="13" t="s">
        <v>268</v>
      </c>
      <c r="B145" s="43" t="s">
        <v>263</v>
      </c>
      <c r="C145" s="21">
        <f>SUM(C146:C148)</f>
        <v>217.39</v>
      </c>
      <c r="D145" s="37">
        <f>SUM(D146:D148)</f>
        <v>0</v>
      </c>
      <c r="E145" s="34">
        <f t="shared" si="9"/>
        <v>217.39</v>
      </c>
      <c r="F145" s="42"/>
      <c r="G145" s="42"/>
      <c r="H145" s="42"/>
      <c r="I145" s="42"/>
    </row>
    <row r="146" spans="1:9" ht="43.15" customHeight="1" x14ac:dyDescent="0.25">
      <c r="A146" s="13" t="s">
        <v>265</v>
      </c>
      <c r="B146" s="43" t="s">
        <v>266</v>
      </c>
      <c r="C146" s="21">
        <v>60.68</v>
      </c>
      <c r="D146" s="14"/>
      <c r="E146" s="34">
        <f t="shared" si="9"/>
        <v>60.68</v>
      </c>
      <c r="F146" s="42"/>
      <c r="G146" s="42"/>
      <c r="H146" s="42"/>
      <c r="I146" s="42"/>
    </row>
    <row r="147" spans="1:9" ht="73.900000000000006" customHeight="1" x14ac:dyDescent="0.25">
      <c r="A147" s="13" t="s">
        <v>267</v>
      </c>
      <c r="B147" s="25" t="s">
        <v>269</v>
      </c>
      <c r="C147" s="21">
        <v>62.04</v>
      </c>
      <c r="D147" s="14"/>
      <c r="E147" s="34">
        <f t="shared" si="9"/>
        <v>62.04</v>
      </c>
      <c r="F147" s="42"/>
      <c r="G147" s="42"/>
      <c r="H147" s="42"/>
      <c r="I147" s="42"/>
    </row>
    <row r="148" spans="1:9" ht="152.44999999999999" customHeight="1" x14ac:dyDescent="0.25">
      <c r="A148" s="13" t="s">
        <v>270</v>
      </c>
      <c r="B148" s="25" t="s">
        <v>271</v>
      </c>
      <c r="C148" s="21">
        <v>94.67</v>
      </c>
      <c r="D148" s="14"/>
      <c r="E148" s="34">
        <f t="shared" si="9"/>
        <v>94.67</v>
      </c>
      <c r="F148" s="42"/>
      <c r="G148" s="42"/>
      <c r="H148" s="42"/>
      <c r="I148" s="42"/>
    </row>
    <row r="149" spans="1:9" ht="90.6" customHeight="1" x14ac:dyDescent="0.25">
      <c r="A149" s="13" t="s">
        <v>209</v>
      </c>
      <c r="B149" s="35" t="s">
        <v>210</v>
      </c>
      <c r="C149" s="14">
        <f>SUM(C150:C151)</f>
        <v>2986.42</v>
      </c>
      <c r="D149" s="14"/>
      <c r="E149" s="34">
        <f>C149+D149</f>
        <v>2986.42</v>
      </c>
      <c r="F149" s="42"/>
      <c r="G149" s="42"/>
      <c r="H149" s="42"/>
      <c r="I149" s="42"/>
    </row>
    <row r="150" spans="1:9" ht="53.45" customHeight="1" x14ac:dyDescent="0.25">
      <c r="A150" s="13" t="s">
        <v>211</v>
      </c>
      <c r="B150" s="35" t="s">
        <v>212</v>
      </c>
      <c r="C150" s="21">
        <v>2972.97</v>
      </c>
      <c r="D150" s="14"/>
      <c r="E150" s="34">
        <f t="shared" si="9"/>
        <v>2972.97</v>
      </c>
      <c r="F150" s="42"/>
      <c r="G150" s="42"/>
      <c r="H150" s="42"/>
      <c r="I150" s="42"/>
    </row>
    <row r="151" spans="1:9" ht="44.25" customHeight="1" x14ac:dyDescent="0.25">
      <c r="A151" s="13" t="s">
        <v>273</v>
      </c>
      <c r="B151" s="35" t="s">
        <v>272</v>
      </c>
      <c r="C151" s="21">
        <v>13.45</v>
      </c>
      <c r="D151" s="14"/>
      <c r="E151" s="34">
        <f t="shared" si="9"/>
        <v>13.45</v>
      </c>
      <c r="F151" s="42"/>
      <c r="G151" s="42"/>
      <c r="H151" s="42"/>
      <c r="I151" s="42"/>
    </row>
    <row r="152" spans="1:9" ht="55.15" customHeight="1" x14ac:dyDescent="0.25">
      <c r="A152" s="13" t="s">
        <v>193</v>
      </c>
      <c r="B152" s="35" t="s">
        <v>194</v>
      </c>
      <c r="C152" s="14">
        <v>-14960.39</v>
      </c>
      <c r="D152" s="47">
        <f>SUM(D153:D159)</f>
        <v>0</v>
      </c>
      <c r="E152" s="14">
        <f>SUM(E153:E159)</f>
        <v>-14960.39</v>
      </c>
      <c r="F152" s="18"/>
      <c r="G152" s="18"/>
      <c r="H152" s="18"/>
      <c r="I152" s="18"/>
    </row>
    <row r="153" spans="1:9" ht="69.599999999999994" customHeight="1" x14ac:dyDescent="0.25">
      <c r="A153" s="13" t="s">
        <v>203</v>
      </c>
      <c r="B153" s="35" t="s">
        <v>201</v>
      </c>
      <c r="C153" s="36">
        <v>-3.06</v>
      </c>
      <c r="D153" s="36"/>
      <c r="E153" s="14">
        <f t="shared" ref="E153:E154" si="10">C153+D153</f>
        <v>-3.06</v>
      </c>
      <c r="F153" s="18"/>
      <c r="G153" s="18"/>
      <c r="H153" s="18"/>
      <c r="I153" s="18"/>
    </row>
    <row r="154" spans="1:9" ht="94.15" customHeight="1" x14ac:dyDescent="0.25">
      <c r="A154" s="13" t="s">
        <v>204</v>
      </c>
      <c r="B154" s="35" t="s">
        <v>202</v>
      </c>
      <c r="C154" s="36">
        <v>-4519.16</v>
      </c>
      <c r="D154" s="36"/>
      <c r="E154" s="14">
        <f t="shared" si="10"/>
        <v>-4519.16</v>
      </c>
      <c r="F154" s="18"/>
      <c r="G154" s="18"/>
      <c r="H154" s="18"/>
      <c r="I154" s="18"/>
    </row>
    <row r="155" spans="1:9" ht="53.25" customHeight="1" x14ac:dyDescent="0.25">
      <c r="A155" s="13" t="s">
        <v>195</v>
      </c>
      <c r="B155" s="35" t="s">
        <v>196</v>
      </c>
      <c r="C155" s="14">
        <v>-3632.81</v>
      </c>
      <c r="D155" s="14"/>
      <c r="E155" s="14">
        <f t="shared" ref="E155:E159" si="11">C155+D155</f>
        <v>-3632.81</v>
      </c>
      <c r="F155" s="18"/>
      <c r="G155" s="18"/>
      <c r="H155" s="18"/>
      <c r="I155" s="18"/>
    </row>
    <row r="156" spans="1:9" ht="53.25" customHeight="1" x14ac:dyDescent="0.25">
      <c r="A156" s="13" t="s">
        <v>197</v>
      </c>
      <c r="B156" s="35" t="s">
        <v>196</v>
      </c>
      <c r="C156" s="14">
        <v>-3804.43</v>
      </c>
      <c r="D156" s="14"/>
      <c r="E156" s="14">
        <f t="shared" si="11"/>
        <v>-3804.43</v>
      </c>
      <c r="F156" s="18"/>
      <c r="G156" s="18"/>
      <c r="H156" s="18"/>
      <c r="I156" s="18"/>
    </row>
    <row r="157" spans="1:9" ht="53.25" customHeight="1" x14ac:dyDescent="0.25">
      <c r="A157" s="13" t="s">
        <v>200</v>
      </c>
      <c r="B157" s="35" t="s">
        <v>196</v>
      </c>
      <c r="C157" s="14">
        <v>-295.29000000000002</v>
      </c>
      <c r="D157" s="14"/>
      <c r="E157" s="14">
        <f t="shared" si="11"/>
        <v>-295.29000000000002</v>
      </c>
      <c r="F157" s="18"/>
      <c r="G157" s="18"/>
      <c r="H157" s="18"/>
      <c r="I157" s="18"/>
    </row>
    <row r="158" spans="1:9" ht="53.25" customHeight="1" x14ac:dyDescent="0.25">
      <c r="A158" s="13" t="s">
        <v>198</v>
      </c>
      <c r="B158" s="35" t="s">
        <v>196</v>
      </c>
      <c r="C158" s="14">
        <v>-5137.6499999999996</v>
      </c>
      <c r="D158" s="14"/>
      <c r="E158" s="14">
        <f t="shared" si="11"/>
        <v>-5137.6499999999996</v>
      </c>
      <c r="F158" s="18"/>
      <c r="G158" s="18"/>
      <c r="H158" s="18"/>
      <c r="I158" s="18"/>
    </row>
    <row r="159" spans="1:9" ht="53.25" customHeight="1" x14ac:dyDescent="0.25">
      <c r="A159" s="13" t="s">
        <v>199</v>
      </c>
      <c r="B159" s="35" t="s">
        <v>196</v>
      </c>
      <c r="C159" s="14">
        <v>2432.0100000000002</v>
      </c>
      <c r="D159" s="14"/>
      <c r="E159" s="14">
        <f t="shared" si="11"/>
        <v>2432.0100000000002</v>
      </c>
      <c r="F159" s="18"/>
      <c r="G159" s="18"/>
      <c r="H159" s="18"/>
      <c r="I159" s="18"/>
    </row>
    <row r="160" spans="1:9" s="15" customFormat="1" ht="27.6" customHeight="1" x14ac:dyDescent="0.2">
      <c r="A160" s="52" t="s">
        <v>94</v>
      </c>
      <c r="B160" s="52"/>
      <c r="C160" s="21">
        <f>C9+C46</f>
        <v>4364283.5599999996</v>
      </c>
      <c r="D160" s="21">
        <f>D9+D46</f>
        <v>23337.08</v>
      </c>
      <c r="E160" s="21" t="s">
        <v>300</v>
      </c>
      <c r="F160" s="29"/>
      <c r="G160" s="21">
        <f>C160+D160</f>
        <v>4387620.6399999997</v>
      </c>
      <c r="H160" s="29"/>
      <c r="I160" s="29"/>
    </row>
    <row r="161" spans="1:9" s="15" customFormat="1" ht="27.6" customHeight="1" x14ac:dyDescent="0.2">
      <c r="A161" s="28"/>
      <c r="B161" s="28"/>
      <c r="C161" s="29"/>
      <c r="D161" s="29"/>
      <c r="E161" s="29"/>
      <c r="F161" s="29"/>
      <c r="G161" s="29"/>
      <c r="H161" s="29"/>
      <c r="I161" s="29"/>
    </row>
    <row r="162" spans="1:9" s="15" customFormat="1" ht="27.6" customHeight="1" x14ac:dyDescent="0.2">
      <c r="A162" s="28"/>
      <c r="B162" s="28"/>
      <c r="C162" s="29"/>
      <c r="D162" s="29"/>
      <c r="E162" s="29"/>
      <c r="F162" s="29"/>
      <c r="G162" s="29"/>
      <c r="H162" s="29"/>
      <c r="I162" s="29"/>
    </row>
    <row r="163" spans="1:9" s="15" customFormat="1" ht="27.6" customHeight="1" x14ac:dyDescent="0.2">
      <c r="A163" s="28"/>
      <c r="B163" s="28"/>
      <c r="C163" s="29"/>
      <c r="D163" s="29"/>
      <c r="E163" s="29"/>
      <c r="F163" s="29"/>
      <c r="G163" s="29"/>
      <c r="H163" s="29"/>
      <c r="I163" s="29"/>
    </row>
    <row r="164" spans="1:9" s="15" customFormat="1" ht="27.6" customHeight="1" x14ac:dyDescent="0.2">
      <c r="A164" s="28"/>
      <c r="B164" s="28"/>
      <c r="C164" s="29"/>
      <c r="D164" s="29"/>
      <c r="E164" s="29"/>
      <c r="F164" s="29"/>
      <c r="G164" s="29"/>
      <c r="H164" s="29"/>
      <c r="I164" s="29"/>
    </row>
    <row r="165" spans="1:9" s="15" customFormat="1" ht="27.6" customHeight="1" x14ac:dyDescent="0.2">
      <c r="A165" s="28"/>
      <c r="B165" s="28"/>
      <c r="C165" s="29"/>
      <c r="D165" s="29"/>
      <c r="E165" s="29"/>
      <c r="F165" s="29"/>
      <c r="G165" s="29"/>
      <c r="H165" s="29"/>
      <c r="I165" s="29"/>
    </row>
    <row r="166" spans="1:9" s="15" customFormat="1" ht="27.6" customHeight="1" x14ac:dyDescent="0.2">
      <c r="A166" s="28"/>
      <c r="B166" s="28"/>
      <c r="C166" s="29"/>
      <c r="D166" s="29"/>
      <c r="E166" s="29"/>
      <c r="F166" s="29"/>
      <c r="G166" s="29"/>
      <c r="H166" s="29"/>
      <c r="I166" s="29"/>
    </row>
    <row r="167" spans="1:9" s="15" customFormat="1" ht="27.6" customHeight="1" x14ac:dyDescent="0.2">
      <c r="A167" s="28"/>
      <c r="B167" s="28"/>
      <c r="C167" s="29"/>
      <c r="D167" s="29"/>
      <c r="E167" s="29"/>
      <c r="F167" s="29"/>
      <c r="G167" s="29"/>
      <c r="H167" s="29"/>
      <c r="I167" s="29"/>
    </row>
    <row r="168" spans="1:9" s="15" customFormat="1" ht="27.6" customHeight="1" x14ac:dyDescent="0.2">
      <c r="A168" s="28"/>
      <c r="B168" s="28"/>
      <c r="C168" s="29"/>
      <c r="D168" s="29"/>
      <c r="E168" s="29"/>
      <c r="F168" s="29"/>
      <c r="G168" s="29"/>
      <c r="H168" s="29"/>
      <c r="I168" s="29"/>
    </row>
    <row r="169" spans="1:9" s="15" customFormat="1" ht="27.6" customHeight="1" x14ac:dyDescent="0.2">
      <c r="A169" s="28"/>
      <c r="B169" s="28"/>
      <c r="C169" s="29"/>
      <c r="D169" s="29"/>
      <c r="E169" s="29"/>
      <c r="F169" s="29"/>
      <c r="G169" s="29"/>
      <c r="H169" s="29"/>
      <c r="I169" s="29"/>
    </row>
    <row r="170" spans="1:9" s="15" customFormat="1" ht="27.6" customHeight="1" x14ac:dyDescent="0.2">
      <c r="A170" s="28"/>
      <c r="B170" s="28"/>
      <c r="C170" s="29"/>
      <c r="D170" s="29"/>
      <c r="E170" s="29"/>
      <c r="F170" s="29"/>
      <c r="G170" s="29"/>
      <c r="H170" s="29"/>
      <c r="I170" s="29"/>
    </row>
    <row r="171" spans="1:9" s="15" customFormat="1" ht="27.6" customHeight="1" x14ac:dyDescent="0.2">
      <c r="A171" s="28"/>
      <c r="B171" s="28"/>
      <c r="C171" s="29"/>
      <c r="D171" s="29"/>
      <c r="E171" s="29"/>
      <c r="F171" s="29"/>
      <c r="G171" s="29"/>
      <c r="H171" s="29"/>
      <c r="I171" s="29"/>
    </row>
    <row r="172" spans="1:9" s="15" customFormat="1" ht="27.6" customHeight="1" x14ac:dyDescent="0.2">
      <c r="A172" s="28"/>
      <c r="B172" s="28"/>
      <c r="C172" s="29"/>
      <c r="D172" s="29"/>
      <c r="E172" s="29"/>
      <c r="F172" s="29"/>
      <c r="G172" s="29"/>
      <c r="H172" s="29"/>
      <c r="I172" s="29"/>
    </row>
    <row r="173" spans="1:9" s="15" customFormat="1" ht="27.6" customHeight="1" x14ac:dyDescent="0.2">
      <c r="A173" s="28"/>
      <c r="B173" s="28"/>
      <c r="C173" s="29"/>
      <c r="D173" s="29"/>
      <c r="E173" s="29"/>
      <c r="F173" s="29"/>
      <c r="G173" s="29"/>
      <c r="H173" s="29"/>
      <c r="I173" s="29"/>
    </row>
    <row r="174" spans="1:9" s="15" customFormat="1" ht="27.6" customHeight="1" x14ac:dyDescent="0.2">
      <c r="A174" s="28"/>
      <c r="B174" s="28"/>
      <c r="C174" s="29"/>
      <c r="D174" s="29"/>
      <c r="E174" s="29"/>
      <c r="F174" s="29"/>
      <c r="G174" s="29"/>
      <c r="H174" s="29"/>
      <c r="I174" s="29"/>
    </row>
    <row r="175" spans="1:9" s="15" customFormat="1" ht="27.6" customHeight="1" x14ac:dyDescent="0.2">
      <c r="A175" s="28"/>
      <c r="B175" s="28"/>
      <c r="C175" s="29"/>
      <c r="D175" s="29"/>
      <c r="E175" s="29"/>
      <c r="F175" s="29"/>
      <c r="G175" s="29"/>
      <c r="H175" s="29"/>
      <c r="I175" s="29"/>
    </row>
    <row r="176" spans="1:9" s="15" customFormat="1" ht="20.25" customHeight="1" x14ac:dyDescent="0.2">
      <c r="A176" s="28"/>
      <c r="B176" s="28"/>
      <c r="C176" s="29"/>
      <c r="D176" s="29"/>
      <c r="E176" s="29"/>
      <c r="F176" s="29"/>
      <c r="G176" s="29"/>
      <c r="H176" s="29"/>
      <c r="I176" s="29"/>
    </row>
    <row r="177" spans="1:9" s="15" customFormat="1" ht="11.25" customHeight="1" x14ac:dyDescent="0.2">
      <c r="A177" s="28"/>
      <c r="B177" s="28"/>
      <c r="C177" s="29"/>
      <c r="D177" s="29"/>
      <c r="E177" s="29"/>
      <c r="F177" s="29"/>
      <c r="G177" s="29"/>
      <c r="H177" s="29"/>
      <c r="I177" s="29"/>
    </row>
    <row r="178" spans="1:9" s="15" customFormat="1" ht="15.75" customHeight="1" x14ac:dyDescent="0.25">
      <c r="A178" s="1" t="s">
        <v>244</v>
      </c>
      <c r="B178" s="17"/>
      <c r="C178" s="18"/>
      <c r="D178" s="18"/>
    </row>
    <row r="179" spans="1:9" s="15" customFormat="1" ht="17.45" customHeight="1" x14ac:dyDescent="0.25">
      <c r="A179" s="1" t="s">
        <v>245</v>
      </c>
      <c r="B179" s="17"/>
      <c r="C179" s="18"/>
      <c r="D179" s="18"/>
    </row>
    <row r="180" spans="1:9" s="15" customFormat="1" ht="27.6" customHeight="1" x14ac:dyDescent="0.2">
      <c r="A180" s="17"/>
      <c r="B180" s="17"/>
      <c r="C180" s="18"/>
      <c r="D180" s="18"/>
      <c r="E180" s="19"/>
      <c r="F180" s="19"/>
      <c r="G180" s="19"/>
      <c r="H180" s="19"/>
      <c r="I180" s="19"/>
    </row>
    <row r="181" spans="1:9" s="15" customFormat="1" ht="27.6" customHeight="1" x14ac:dyDescent="0.2">
      <c r="A181" s="17"/>
      <c r="B181" s="17"/>
      <c r="C181" s="18"/>
      <c r="D181" s="18"/>
      <c r="E181" s="19"/>
      <c r="F181" s="19"/>
      <c r="G181" s="19"/>
      <c r="H181" s="19"/>
      <c r="I181" s="19"/>
    </row>
    <row r="182" spans="1:9" s="15" customFormat="1" ht="27.6" customHeight="1" x14ac:dyDescent="0.2">
      <c r="A182" s="17"/>
      <c r="B182" s="17"/>
      <c r="C182" s="18"/>
      <c r="D182" s="18"/>
      <c r="E182" s="19"/>
      <c r="F182" s="19"/>
      <c r="G182" s="19"/>
      <c r="H182" s="19"/>
      <c r="I182" s="19"/>
    </row>
    <row r="206" spans="2:2" x14ac:dyDescent="0.25">
      <c r="B206" s="27"/>
    </row>
    <row r="213" spans="1:1" x14ac:dyDescent="0.25">
      <c r="A213" s="24"/>
    </row>
  </sheetData>
  <mergeCells count="6">
    <mergeCell ref="A5:E5"/>
    <mergeCell ref="C6:E6"/>
    <mergeCell ref="A160:B160"/>
    <mergeCell ref="C1:E1"/>
    <mergeCell ref="C2:E2"/>
    <mergeCell ref="C3:E3"/>
  </mergeCells>
  <pageMargins left="0.78740157480314965" right="0.39370078740157483" top="0.59055118110236227" bottom="0.59055118110236227" header="0.31496062992125984" footer="0"/>
  <pageSetup paperSize="9" scale="72" firstPageNumber="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2018</vt:lpstr>
      <vt:lpstr>'Доходы 2018'!Заголовки_для_печати</vt:lpstr>
      <vt:lpstr>'Доходы 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Kologrivova</cp:lastModifiedBy>
  <cp:lastPrinted>2018-11-29T02:50:33Z</cp:lastPrinted>
  <dcterms:created xsi:type="dcterms:W3CDTF">2016-10-25T08:49:12Z</dcterms:created>
  <dcterms:modified xsi:type="dcterms:W3CDTF">2018-11-29T02:55:12Z</dcterms:modified>
</cp:coreProperties>
</file>