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31.12.2017" sheetId="1" r:id="rId1"/>
  </sheets>
  <definedNames>
    <definedName name="Z_470A0BF3_C16A_4EC2_B378_0794AAC01A88_.wvu.Cols" localSheetId="0" hidden="1">'31.12.2017'!#REF!</definedName>
    <definedName name="Z_470A0BF3_C16A_4EC2_B378_0794AAC01A88_.wvu.PrintTitles" localSheetId="0" hidden="1">'31.12.2017'!$6:$6</definedName>
    <definedName name="Z_8A0F1BFA_BA2D_4ACD_A309_7FDA14F1DDA2_.wvu.Cols" localSheetId="0" hidden="1">'31.12.2017'!#REF!</definedName>
    <definedName name="Z_8A0F1BFA_BA2D_4ACD_A309_7FDA14F1DDA2_.wvu.PrintTitles" localSheetId="0" hidden="1">'31.12.2017'!$6:$6</definedName>
    <definedName name="_xlnm.Print_Titles" localSheetId="0">'31.12.2017'!$7:$7</definedName>
    <definedName name="_xlnm.Print_Area" localSheetId="0">'31.12.2017'!$A$1:$I$55</definedName>
  </definedNames>
  <calcPr fullCalcOnLoad="1" fullPrecision="0"/>
</workbook>
</file>

<file path=xl/sharedStrings.xml><?xml version="1.0" encoding="utf-8"?>
<sst xmlns="http://schemas.openxmlformats.org/spreadsheetml/2006/main" count="60" uniqueCount="57">
  <si>
    <t>(тыс.руб.)</t>
  </si>
  <si>
    <t>№ п/п</t>
  </si>
  <si>
    <t>1.1.</t>
  </si>
  <si>
    <t>1.2.</t>
  </si>
  <si>
    <t>1.3.</t>
  </si>
  <si>
    <t>2.1.</t>
  </si>
  <si>
    <t>2.2.</t>
  </si>
  <si>
    <t>3.1.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</si>
  <si>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</si>
  <si>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</si>
  <si>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</si>
  <si>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</si>
  <si>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</si>
  <si>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</si>
  <si>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</si>
  <si>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</si>
  <si>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</si>
  <si>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</si>
  <si>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>Доходы, в том числе:</t>
  </si>
  <si>
    <t>II</t>
  </si>
  <si>
    <t>Расходы, в том числе:</t>
  </si>
  <si>
    <t>Дефицит</t>
  </si>
  <si>
    <t>доходы от возврата остатков межбюджетных трансфертов прошлых лет</t>
  </si>
  <si>
    <t>3.2.</t>
  </si>
  <si>
    <t xml:space="preserve"> 11:УЖКХ ТиС</t>
  </si>
  <si>
    <t xml:space="preserve"> -  3:подпрограмма "Повышение безопасности дорожного движения на территории ЗАТО Северск"</t>
  </si>
  <si>
    <t xml:space="preserve"> -  8:ведомственная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</si>
  <si>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 xml:space="preserve"> -  26:ведомственная целевая программа "Организация мероприятий по текущему содержанию и ремонту  объектов улично-дорожной сети и внешнего благоуйстройства"</t>
  </si>
  <si>
    <t xml:space="preserve"> 12:УКС Администрации ЗАТО Северск</t>
  </si>
  <si>
    <t xml:space="preserve"> 15:УВГТ Администрации ЗАТО Северск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</si>
  <si>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 – в размере 100%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</si>
  <si>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Северск, - в размере 100%</t>
  </si>
  <si>
    <t>доходы от реализации имущества, находящегося в собственности ЗАТО Северск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имуществу, - в размере 50%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</si>
  <si>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</t>
  </si>
  <si>
    <t>штрафы за нарушение правил перевозки крупногабаритных и тяжеловесных грузов по автомобильным дорогам общего пользования местного значения - в размере 100%</t>
  </si>
  <si>
    <t>часть средств дотации бюджетам закрытых административно-территориальных образований в сумме, определенной Решением Думы ЗАТО Северск о бюджете ЗАТО Северск на очередной финансовый год и плановый период на осуществление бюджетных инвестиций в строительство и реконструкцию автомобильных дорог</t>
  </si>
  <si>
    <t>прочие денежные взыскания (штрафы) за правонарушения в области дорожного движения – в размере 100%</t>
  </si>
  <si>
    <t>1.4.</t>
  </si>
  <si>
    <t xml:space="preserve"> - 25:подпрограмма "Организация гостевых стоянок автотранспорта и расширение внутриквартальных проездов на внутридворовых территориях г.Северска"</t>
  </si>
  <si>
    <t>-  4:ведомственная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 (подпрограмма "Повышение безопасности дорожного движения на территории ЗАТО Северск")</t>
  </si>
  <si>
    <t>межбюджетные трансферты на финансовое обеспечение дорожной деятельности в отношении автомобильных дорог местного значения общего пользования, на строительство, реконструкцию, капитальный ремонт и ремонт автомобильных дорог, капитальный ремонт и ремонт дворовых территорий многоквартирных домов, проездов к дворовым территориям многоквартирных домов, а также иных мероприятий, связанных с обеспечением развития дорожного хозяйства муниципального образования ЗАТО Северск – в размере 100%</t>
  </si>
  <si>
    <t>Утверждено Думой ЗАТО Северск</t>
  </si>
  <si>
    <t>77 38 87</t>
  </si>
  <si>
    <t>к Решению Думы ЗАТО Северск</t>
  </si>
  <si>
    <t>1.5.</t>
  </si>
  <si>
    <t>% испо- лнения</t>
  </si>
  <si>
    <t>Направления</t>
  </si>
  <si>
    <t>Наталия Валентиновна Жиянова</t>
  </si>
  <si>
    <t>ОТЧЕТ
об исполнении муниципального дорожного фонда за счет средств бюджета
 ЗАТО Северск за 2017 год</t>
  </si>
  <si>
    <t xml:space="preserve"> -  9: ведомственная целевая программа "Капитальный ремонт объектов улично-дорожной сети" (подпрограмма "Улучшение качественного состояния объектов улично-дорожной сети")</t>
  </si>
  <si>
    <t xml:space="preserve"> -  21:строительство внутриквартального проезда в микрорайоне             № 10 с бульваром  (подпрограмма "Организация гостевых стоянок автотранспорта и расширение внутриквартальных проездов на внутридворовых территориях")</t>
  </si>
  <si>
    <t xml:space="preserve"> -  3:приведение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</si>
  <si>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 xml:space="preserve"> -  4:ведомственная целевая программа "Содержание и ремонт улично-дорожной сети внегородских территорий ЗАТО Северск"</t>
  </si>
  <si>
    <t>III</t>
  </si>
  <si>
    <t>Приложение 14</t>
  </si>
  <si>
    <t>Исполнено         2017 год</t>
  </si>
  <si>
    <r>
      <t>от _</t>
    </r>
    <r>
      <rPr>
        <u val="single"/>
        <sz val="12"/>
        <rFont val="Times New Roman"/>
        <family val="1"/>
      </rPr>
      <t>24.05.2018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38/1</t>
    </r>
    <r>
      <rPr>
        <sz val="12"/>
        <rFont val="Times New Roman"/>
        <family val="1"/>
      </rPr>
      <t>_______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</si>
</sst>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1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/>
    </xf>
    <xf numFmtId="49" fontId="1" fillId="25" borderId="0" xfId="0" applyNumberFormat="1" applyFont="1" applyFill="1" applyBorder="1" applyAlignment="1">
      <alignment horizontal="left" vertical="center"/>
    </xf>
    <xf numFmtId="49" fontId="1" fillId="2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3" fillId="25" borderId="10" xfId="0" applyNumberFormat="1" applyFont="1" applyFill="1" applyBorder="1" applyAlignment="1" applyProtection="1">
      <alignment vertical="center" wrapText="1"/>
      <protection/>
    </xf>
    <xf numFmtId="0" fontId="1" fillId="25" borderId="0" xfId="0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174" fontId="1" fillId="0" borderId="0" xfId="0" applyNumberFormat="1" applyFont="1" applyFill="1" applyAlignment="1">
      <alignment vertical="top"/>
    </xf>
    <xf numFmtId="173" fontId="1" fillId="0" borderId="0" xfId="53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72" fontId="3" fillId="25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 applyProtection="1">
      <alignment vertical="center" wrapText="1"/>
      <protection/>
    </xf>
    <xf numFmtId="0" fontId="1" fillId="25" borderId="12" xfId="0" applyFont="1" applyFill="1" applyBorder="1" applyAlignment="1">
      <alignment horizontal="left" vertical="center" wrapText="1"/>
    </xf>
    <xf numFmtId="0" fontId="1" fillId="25" borderId="13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1" fillId="25" borderId="12" xfId="0" applyNumberFormat="1" applyFont="1" applyFill="1" applyBorder="1" applyAlignment="1">
      <alignment horizontal="left" vertical="center" wrapText="1"/>
    </xf>
    <xf numFmtId="0" fontId="1" fillId="25" borderId="13" xfId="0" applyNumberFormat="1" applyFont="1" applyFill="1" applyBorder="1" applyAlignment="1">
      <alignment horizontal="left" vertical="center" wrapText="1"/>
    </xf>
    <xf numFmtId="0" fontId="1" fillId="25" borderId="14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25" borderId="15" xfId="0" applyFont="1" applyFill="1" applyBorder="1" applyAlignment="1">
      <alignment horizontal="left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1" fillId="25" borderId="17" xfId="0" applyFont="1" applyFill="1" applyBorder="1" applyAlignment="1">
      <alignment horizontal="left" vertical="center" wrapText="1"/>
    </xf>
    <xf numFmtId="0" fontId="1" fillId="25" borderId="10" xfId="0" applyNumberFormat="1" applyFont="1" applyFill="1" applyBorder="1" applyAlignment="1">
      <alignment horizontal="left" vertical="center" wrapText="1"/>
    </xf>
    <xf numFmtId="0" fontId="1" fillId="25" borderId="18" xfId="0" applyFont="1" applyFill="1" applyBorder="1" applyAlignment="1">
      <alignment horizontal="left" vertical="center" wrapText="1"/>
    </xf>
    <xf numFmtId="0" fontId="1" fillId="25" borderId="19" xfId="0" applyFont="1" applyFill="1" applyBorder="1" applyAlignment="1">
      <alignment horizontal="left" vertical="center" wrapText="1"/>
    </xf>
    <xf numFmtId="0" fontId="1" fillId="25" borderId="2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 shrinkToFit="1"/>
    </xf>
    <xf numFmtId="0" fontId="1" fillId="0" borderId="13" xfId="0" applyNumberFormat="1" applyFont="1" applyBorder="1" applyAlignment="1">
      <alignment horizontal="left" vertical="center" wrapText="1" shrinkToFit="1"/>
    </xf>
    <xf numFmtId="0" fontId="1" fillId="0" borderId="14" xfId="0" applyNumberFormat="1" applyFont="1" applyBorder="1" applyAlignment="1">
      <alignment horizontal="left" vertical="center" wrapText="1" shrinkToFit="1"/>
    </xf>
    <xf numFmtId="0" fontId="1" fillId="0" borderId="21" xfId="0" applyNumberFormat="1" applyFont="1" applyBorder="1" applyAlignment="1">
      <alignment horizontal="left" vertical="center" wrapText="1" shrinkToFit="1"/>
    </xf>
    <xf numFmtId="0" fontId="1" fillId="0" borderId="22" xfId="0" applyNumberFormat="1" applyFont="1" applyBorder="1" applyAlignment="1">
      <alignment horizontal="left" vertical="center" wrapText="1" shrinkToFit="1"/>
    </xf>
    <xf numFmtId="0" fontId="1" fillId="0" borderId="23" xfId="0" applyNumberFormat="1" applyFont="1" applyBorder="1" applyAlignment="1">
      <alignment horizontal="left" vertical="center" wrapText="1" shrinkToFit="1"/>
    </xf>
    <xf numFmtId="0" fontId="1" fillId="0" borderId="12" xfId="0" applyNumberFormat="1" applyFont="1" applyFill="1" applyBorder="1" applyAlignment="1">
      <alignment horizontal="left" vertical="center" wrapText="1" shrinkToFit="1"/>
    </xf>
    <xf numFmtId="0" fontId="1" fillId="0" borderId="13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justify" vertical="center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Zeros="0" tabSelected="1" view="pageLayout" zoomScaleSheetLayoutView="85" workbookViewId="0" topLeftCell="A1">
      <selection activeCell="A4" sqref="A4:I4"/>
    </sheetView>
  </sheetViews>
  <sheetFormatPr defaultColWidth="8.8515625" defaultRowHeight="12.75"/>
  <cols>
    <col min="1" max="1" width="5.7109375" style="4" customWidth="1"/>
    <col min="2" max="2" width="6.28125" style="5" customWidth="1"/>
    <col min="3" max="3" width="8.421875" style="1" customWidth="1"/>
    <col min="4" max="4" width="26.28125" style="1" customWidth="1"/>
    <col min="5" max="5" width="8.7109375" style="1" customWidth="1"/>
    <col min="6" max="6" width="22.7109375" style="1" customWidth="1"/>
    <col min="7" max="7" width="13.28125" style="15" customWidth="1"/>
    <col min="8" max="8" width="12.421875" style="12" customWidth="1"/>
    <col min="9" max="9" width="9.8515625" style="4" customWidth="1"/>
    <col min="10" max="16384" width="8.8515625" style="4" customWidth="1"/>
  </cols>
  <sheetData>
    <row r="1" ht="15.75">
      <c r="G1" s="22" t="s">
        <v>54</v>
      </c>
    </row>
    <row r="2" ht="15.75">
      <c r="G2" s="23" t="s">
        <v>43</v>
      </c>
    </row>
    <row r="3" ht="15.75">
      <c r="G3" s="23" t="s">
        <v>56</v>
      </c>
    </row>
    <row r="4" spans="1:9" ht="48" customHeight="1">
      <c r="A4" s="39" t="s">
        <v>48</v>
      </c>
      <c r="B4" s="39"/>
      <c r="C4" s="39"/>
      <c r="D4" s="39"/>
      <c r="E4" s="39"/>
      <c r="F4" s="39"/>
      <c r="G4" s="39"/>
      <c r="H4" s="39"/>
      <c r="I4" s="39"/>
    </row>
    <row r="5" spans="1:9" ht="15.75">
      <c r="A5" s="12"/>
      <c r="B5" s="13"/>
      <c r="C5" s="14"/>
      <c r="D5" s="14"/>
      <c r="E5" s="14"/>
      <c r="F5" s="14"/>
      <c r="H5" s="19"/>
      <c r="I5" s="7" t="s">
        <v>0</v>
      </c>
    </row>
    <row r="6" spans="1:9" ht="64.5" customHeight="1">
      <c r="A6" s="6" t="s">
        <v>1</v>
      </c>
      <c r="B6" s="35" t="s">
        <v>46</v>
      </c>
      <c r="C6" s="36"/>
      <c r="D6" s="36"/>
      <c r="E6" s="36"/>
      <c r="F6" s="37"/>
      <c r="G6" s="24" t="s">
        <v>41</v>
      </c>
      <c r="H6" s="11" t="s">
        <v>55</v>
      </c>
      <c r="I6" s="11" t="s">
        <v>45</v>
      </c>
    </row>
    <row r="7" spans="1:9" ht="14.25" customHeight="1">
      <c r="A7" s="2">
        <v>1</v>
      </c>
      <c r="B7" s="35">
        <v>2</v>
      </c>
      <c r="C7" s="36"/>
      <c r="D7" s="36"/>
      <c r="E7" s="36"/>
      <c r="F7" s="37"/>
      <c r="G7" s="16">
        <v>3</v>
      </c>
      <c r="H7" s="20">
        <v>4</v>
      </c>
      <c r="I7" s="3">
        <v>5</v>
      </c>
    </row>
    <row r="8" spans="1:9" ht="25.5" customHeight="1">
      <c r="A8" s="25" t="s">
        <v>17</v>
      </c>
      <c r="B8" s="38" t="s">
        <v>18</v>
      </c>
      <c r="C8" s="38"/>
      <c r="D8" s="38"/>
      <c r="E8" s="38"/>
      <c r="F8" s="38"/>
      <c r="G8" s="18">
        <f>SUM(G9:G17)</f>
        <v>146809.25</v>
      </c>
      <c r="H8" s="18">
        <f>SUM(H9:H17)</f>
        <v>146648.16</v>
      </c>
      <c r="I8" s="26">
        <f>H8/G8*100</f>
        <v>99.9</v>
      </c>
    </row>
    <row r="9" spans="1:9" ht="83.25" customHeight="1">
      <c r="A9" s="25" t="s">
        <v>8</v>
      </c>
      <c r="B9" s="40" t="s">
        <v>31</v>
      </c>
      <c r="C9" s="41"/>
      <c r="D9" s="41"/>
      <c r="E9" s="41"/>
      <c r="F9" s="42"/>
      <c r="G9" s="18">
        <v>220.9</v>
      </c>
      <c r="H9" s="18">
        <v>121.6</v>
      </c>
      <c r="I9" s="26">
        <f>H9/G9*100</f>
        <v>55</v>
      </c>
    </row>
    <row r="10" spans="1:9" ht="81.75" customHeight="1">
      <c r="A10" s="25" t="s">
        <v>9</v>
      </c>
      <c r="B10" s="43" t="s">
        <v>32</v>
      </c>
      <c r="C10" s="43"/>
      <c r="D10" s="43"/>
      <c r="E10" s="43"/>
      <c r="F10" s="43"/>
      <c r="G10" s="18">
        <f>37010.3/2</f>
        <v>18505.15</v>
      </c>
      <c r="H10" s="18">
        <f>38463.62/2</f>
        <v>19231.81</v>
      </c>
      <c r="I10" s="26">
        <f>H10/G10*100</f>
        <v>103.9</v>
      </c>
    </row>
    <row r="11" spans="1:9" ht="66" customHeight="1">
      <c r="A11" s="25" t="s">
        <v>10</v>
      </c>
      <c r="B11" s="44" t="s">
        <v>33</v>
      </c>
      <c r="C11" s="45"/>
      <c r="D11" s="45"/>
      <c r="E11" s="45"/>
      <c r="F11" s="46"/>
      <c r="G11" s="18">
        <v>230</v>
      </c>
      <c r="H11" s="18">
        <v>444.94</v>
      </c>
      <c r="I11" s="26">
        <f aca="true" t="shared" si="0" ref="I11:I17">H11/G11*100</f>
        <v>193.5</v>
      </c>
    </row>
    <row r="12" spans="1:9" ht="49.5" customHeight="1">
      <c r="A12" s="25" t="s">
        <v>11</v>
      </c>
      <c r="B12" s="29" t="s">
        <v>34</v>
      </c>
      <c r="C12" s="30"/>
      <c r="D12" s="30"/>
      <c r="E12" s="30"/>
      <c r="F12" s="31"/>
      <c r="G12" s="18">
        <v>0</v>
      </c>
      <c r="H12" s="18"/>
      <c r="I12" s="26"/>
    </row>
    <row r="13" spans="1:9" ht="81" customHeight="1">
      <c r="A13" s="25" t="s">
        <v>12</v>
      </c>
      <c r="B13" s="32" t="s">
        <v>35</v>
      </c>
      <c r="C13" s="33"/>
      <c r="D13" s="33"/>
      <c r="E13" s="33"/>
      <c r="F13" s="34"/>
      <c r="G13" s="18">
        <f>G27+42246.1</f>
        <v>47246.1</v>
      </c>
      <c r="H13" s="18">
        <f>H27+42246.1</f>
        <v>47246.1</v>
      </c>
      <c r="I13" s="26">
        <f>H13/G13*100</f>
        <v>100</v>
      </c>
    </row>
    <row r="14" spans="1:9" ht="33" customHeight="1">
      <c r="A14" s="25" t="s">
        <v>13</v>
      </c>
      <c r="B14" s="29" t="s">
        <v>36</v>
      </c>
      <c r="C14" s="30"/>
      <c r="D14" s="30"/>
      <c r="E14" s="30"/>
      <c r="F14" s="31"/>
      <c r="G14" s="18">
        <v>1600</v>
      </c>
      <c r="H14" s="18">
        <v>1532.77</v>
      </c>
      <c r="I14" s="26">
        <f t="shared" si="0"/>
        <v>95.8</v>
      </c>
    </row>
    <row r="15" spans="1:9" ht="131.25" customHeight="1">
      <c r="A15" s="25" t="s">
        <v>14</v>
      </c>
      <c r="B15" s="29" t="s">
        <v>40</v>
      </c>
      <c r="C15" s="30"/>
      <c r="D15" s="30"/>
      <c r="E15" s="30"/>
      <c r="F15" s="31"/>
      <c r="G15" s="18">
        <f>60000+11647.1</f>
        <v>71647.1</v>
      </c>
      <c r="H15" s="18">
        <f>60000+10527.07+1053.36</f>
        <v>71580.43</v>
      </c>
      <c r="I15" s="26">
        <f t="shared" si="0"/>
        <v>99.9</v>
      </c>
    </row>
    <row r="16" spans="1:9" ht="21.75" customHeight="1">
      <c r="A16" s="25" t="s">
        <v>15</v>
      </c>
      <c r="B16" s="29" t="s">
        <v>22</v>
      </c>
      <c r="C16" s="30"/>
      <c r="D16" s="30"/>
      <c r="E16" s="30"/>
      <c r="F16" s="31"/>
      <c r="G16" s="18">
        <v>0</v>
      </c>
      <c r="H16" s="18"/>
      <c r="I16" s="26"/>
    </row>
    <row r="17" spans="1:9" ht="77.25" customHeight="1">
      <c r="A17" s="25" t="s">
        <v>16</v>
      </c>
      <c r="B17" s="29" t="s">
        <v>30</v>
      </c>
      <c r="C17" s="30"/>
      <c r="D17" s="30"/>
      <c r="E17" s="30"/>
      <c r="F17" s="31"/>
      <c r="G17" s="18">
        <v>7360</v>
      </c>
      <c r="H17" s="18">
        <v>6490.51</v>
      </c>
      <c r="I17" s="26">
        <f t="shared" si="0"/>
        <v>88.2</v>
      </c>
    </row>
    <row r="18" spans="1:9" ht="21.75" customHeight="1">
      <c r="A18" s="27" t="s">
        <v>19</v>
      </c>
      <c r="B18" s="47" t="s">
        <v>20</v>
      </c>
      <c r="C18" s="48"/>
      <c r="D18" s="48"/>
      <c r="E18" s="48"/>
      <c r="F18" s="49"/>
      <c r="G18" s="18">
        <f>G19+G25+G28</f>
        <v>363899.78</v>
      </c>
      <c r="H18" s="18">
        <f>H19+H25+H28</f>
        <v>361080.74</v>
      </c>
      <c r="I18" s="10">
        <f>H18/G18*100</f>
        <v>99.23</v>
      </c>
    </row>
    <row r="19" spans="1:9" ht="20.25" customHeight="1">
      <c r="A19" s="6" t="s">
        <v>8</v>
      </c>
      <c r="B19" s="53" t="s">
        <v>24</v>
      </c>
      <c r="C19" s="54"/>
      <c r="D19" s="54"/>
      <c r="E19" s="54"/>
      <c r="F19" s="55"/>
      <c r="G19" s="18">
        <f>SUM(G20:G24)</f>
        <v>232730.21</v>
      </c>
      <c r="H19" s="18">
        <f>SUM(H20:H24)</f>
        <v>229985.33</v>
      </c>
      <c r="I19" s="10">
        <f>H19/G19*100</f>
        <v>98.82</v>
      </c>
    </row>
    <row r="20" spans="1:9" s="8" customFormat="1" ht="35.25" customHeight="1">
      <c r="A20" s="3" t="s">
        <v>2</v>
      </c>
      <c r="B20" s="50" t="s">
        <v>25</v>
      </c>
      <c r="C20" s="51"/>
      <c r="D20" s="51"/>
      <c r="E20" s="51"/>
      <c r="F20" s="52"/>
      <c r="G20" s="10">
        <v>9798.88</v>
      </c>
      <c r="H20" s="10">
        <v>8968.1</v>
      </c>
      <c r="I20" s="26">
        <f aca="true" t="shared" si="1" ref="I20:I31">H20/G20*100</f>
        <v>91.5</v>
      </c>
    </row>
    <row r="21" spans="1:9" ht="56.25" customHeight="1">
      <c r="A21" s="3" t="s">
        <v>3</v>
      </c>
      <c r="B21" s="50" t="s">
        <v>26</v>
      </c>
      <c r="C21" s="51"/>
      <c r="D21" s="51"/>
      <c r="E21" s="51"/>
      <c r="F21" s="52"/>
      <c r="G21" s="10">
        <v>467.88</v>
      </c>
      <c r="H21" s="10">
        <v>467.88</v>
      </c>
      <c r="I21" s="26">
        <f t="shared" si="1"/>
        <v>100</v>
      </c>
    </row>
    <row r="22" spans="1:9" ht="51.75" customHeight="1">
      <c r="A22" s="3" t="s">
        <v>4</v>
      </c>
      <c r="B22" s="50" t="s">
        <v>38</v>
      </c>
      <c r="C22" s="51"/>
      <c r="D22" s="51"/>
      <c r="E22" s="51"/>
      <c r="F22" s="52"/>
      <c r="G22" s="10">
        <v>12774.31</v>
      </c>
      <c r="H22" s="10">
        <v>12689.8</v>
      </c>
      <c r="I22" s="26">
        <f t="shared" si="1"/>
        <v>99.3</v>
      </c>
    </row>
    <row r="23" spans="1:9" ht="51.75" customHeight="1">
      <c r="A23" s="3" t="s">
        <v>37</v>
      </c>
      <c r="B23" s="50" t="s">
        <v>27</v>
      </c>
      <c r="C23" s="51"/>
      <c r="D23" s="51"/>
      <c r="E23" s="51"/>
      <c r="F23" s="52"/>
      <c r="G23" s="10">
        <v>208035.95</v>
      </c>
      <c r="H23" s="10">
        <v>206206.36</v>
      </c>
      <c r="I23" s="26">
        <f t="shared" si="1"/>
        <v>99.1</v>
      </c>
    </row>
    <row r="24" spans="1:9" ht="87" customHeight="1">
      <c r="A24" s="3" t="s">
        <v>44</v>
      </c>
      <c r="B24" s="56" t="s">
        <v>39</v>
      </c>
      <c r="C24" s="57"/>
      <c r="D24" s="57"/>
      <c r="E24" s="57"/>
      <c r="F24" s="57"/>
      <c r="G24" s="10">
        <v>1653.19</v>
      </c>
      <c r="H24" s="10">
        <v>1653.19</v>
      </c>
      <c r="I24" s="26">
        <f t="shared" si="1"/>
        <v>100</v>
      </c>
    </row>
    <row r="25" spans="1:9" ht="27" customHeight="1">
      <c r="A25" s="3" t="s">
        <v>9</v>
      </c>
      <c r="B25" s="50" t="s">
        <v>28</v>
      </c>
      <c r="C25" s="51"/>
      <c r="D25" s="51"/>
      <c r="E25" s="51"/>
      <c r="F25" s="52"/>
      <c r="G25" s="18">
        <f>SUM(G26:G27)</f>
        <v>114423.37</v>
      </c>
      <c r="H25" s="18">
        <f>SUM(H26:H27)</f>
        <v>114423.35</v>
      </c>
      <c r="I25" s="28">
        <f>H25/G25*100</f>
        <v>100</v>
      </c>
    </row>
    <row r="26" spans="1:9" ht="55.5" customHeight="1">
      <c r="A26" s="3" t="s">
        <v>5</v>
      </c>
      <c r="B26" s="50" t="s">
        <v>49</v>
      </c>
      <c r="C26" s="51"/>
      <c r="D26" s="51"/>
      <c r="E26" s="51"/>
      <c r="F26" s="52"/>
      <c r="G26" s="10">
        <v>109423.37</v>
      </c>
      <c r="H26" s="10">
        <v>109423.35</v>
      </c>
      <c r="I26" s="26">
        <f t="shared" si="1"/>
        <v>100</v>
      </c>
    </row>
    <row r="27" spans="1:9" ht="69" customHeight="1">
      <c r="A27" s="3" t="s">
        <v>6</v>
      </c>
      <c r="B27" s="50" t="s">
        <v>50</v>
      </c>
      <c r="C27" s="51"/>
      <c r="D27" s="51"/>
      <c r="E27" s="51"/>
      <c r="F27" s="52"/>
      <c r="G27" s="10">
        <v>5000</v>
      </c>
      <c r="H27" s="10">
        <v>5000</v>
      </c>
      <c r="I27" s="26">
        <f t="shared" si="1"/>
        <v>100</v>
      </c>
    </row>
    <row r="28" spans="1:9" ht="25.5" customHeight="1">
      <c r="A28" s="3" t="s">
        <v>10</v>
      </c>
      <c r="B28" s="50" t="s">
        <v>29</v>
      </c>
      <c r="C28" s="51"/>
      <c r="D28" s="51"/>
      <c r="E28" s="51"/>
      <c r="F28" s="52"/>
      <c r="G28" s="18">
        <f>G29+G30</f>
        <v>16746.2</v>
      </c>
      <c r="H28" s="18">
        <f>H29+H30</f>
        <v>16672.06</v>
      </c>
      <c r="I28" s="28">
        <f>H28/G28*100</f>
        <v>99.6</v>
      </c>
    </row>
    <row r="29" spans="1:9" ht="55.5" customHeight="1">
      <c r="A29" s="3" t="s">
        <v>7</v>
      </c>
      <c r="B29" s="50" t="s">
        <v>51</v>
      </c>
      <c r="C29" s="51"/>
      <c r="D29" s="51"/>
      <c r="E29" s="51"/>
      <c r="F29" s="52"/>
      <c r="G29" s="10">
        <v>2590.97</v>
      </c>
      <c r="H29" s="10">
        <v>2590.09</v>
      </c>
      <c r="I29" s="26">
        <f t="shared" si="1"/>
        <v>100</v>
      </c>
    </row>
    <row r="30" spans="1:9" ht="41.25" customHeight="1">
      <c r="A30" s="3" t="s">
        <v>23</v>
      </c>
      <c r="B30" s="50" t="s">
        <v>52</v>
      </c>
      <c r="C30" s="51"/>
      <c r="D30" s="51"/>
      <c r="E30" s="51"/>
      <c r="F30" s="52"/>
      <c r="G30" s="10">
        <v>14155.23</v>
      </c>
      <c r="H30" s="10">
        <v>14081.97</v>
      </c>
      <c r="I30" s="26">
        <f t="shared" si="1"/>
        <v>99.5</v>
      </c>
    </row>
    <row r="31" spans="1:9" ht="27" customHeight="1">
      <c r="A31" s="6" t="s">
        <v>53</v>
      </c>
      <c r="B31" s="59" t="s">
        <v>21</v>
      </c>
      <c r="C31" s="60"/>
      <c r="D31" s="60"/>
      <c r="E31" s="60"/>
      <c r="F31" s="61"/>
      <c r="G31" s="18">
        <f>G18-G8</f>
        <v>217090.53</v>
      </c>
      <c r="H31" s="18">
        <f>H18-H8</f>
        <v>214432.58</v>
      </c>
      <c r="I31" s="26">
        <f t="shared" si="1"/>
        <v>98.8</v>
      </c>
    </row>
    <row r="33" spans="1:9" ht="100.5" customHeight="1">
      <c r="A33" s="58"/>
      <c r="B33" s="58"/>
      <c r="C33" s="58"/>
      <c r="D33" s="58"/>
      <c r="E33" s="58"/>
      <c r="F33" s="58"/>
      <c r="G33" s="58"/>
      <c r="H33" s="58"/>
      <c r="I33" s="58"/>
    </row>
    <row r="34" spans="7:8" ht="12.75">
      <c r="G34" s="17"/>
      <c r="H34" s="21"/>
    </row>
    <row r="35" spans="7:8" ht="12.75">
      <c r="G35" s="17"/>
      <c r="H35" s="21"/>
    </row>
    <row r="36" spans="7:8" ht="12.75">
      <c r="G36" s="17"/>
      <c r="H36" s="21"/>
    </row>
    <row r="37" spans="7:8" ht="12.75">
      <c r="G37" s="17"/>
      <c r="H37" s="21"/>
    </row>
    <row r="38" spans="7:8" ht="12.75">
      <c r="G38" s="17"/>
      <c r="H38" s="21"/>
    </row>
    <row r="39" spans="7:8" ht="12.75">
      <c r="G39" s="17"/>
      <c r="H39" s="21"/>
    </row>
    <row r="40" spans="7:8" ht="12.75">
      <c r="G40" s="17"/>
      <c r="H40" s="21"/>
    </row>
    <row r="41" spans="7:8" ht="12.75">
      <c r="G41" s="17"/>
      <c r="H41" s="21"/>
    </row>
    <row r="42" spans="7:8" ht="12.75">
      <c r="G42" s="17"/>
      <c r="H42" s="21"/>
    </row>
    <row r="43" spans="7:8" ht="12.75">
      <c r="G43" s="17"/>
      <c r="H43" s="21"/>
    </row>
    <row r="44" spans="7:8" ht="12.75">
      <c r="G44" s="17"/>
      <c r="H44" s="21"/>
    </row>
    <row r="45" spans="7:8" ht="12.75">
      <c r="G45" s="17"/>
      <c r="H45" s="21"/>
    </row>
    <row r="46" spans="7:8" ht="12.75" customHeight="1">
      <c r="G46" s="17"/>
      <c r="H46" s="21"/>
    </row>
    <row r="47" spans="7:8" ht="12.75">
      <c r="G47" s="17"/>
      <c r="H47" s="21"/>
    </row>
    <row r="48" spans="7:8" ht="12.75">
      <c r="G48" s="17"/>
      <c r="H48" s="21"/>
    </row>
    <row r="49" spans="7:8" ht="12.75">
      <c r="G49" s="17"/>
      <c r="H49" s="21"/>
    </row>
    <row r="50" spans="7:8" ht="12.75">
      <c r="G50" s="17"/>
      <c r="H50" s="21"/>
    </row>
    <row r="51" spans="7:8" ht="12.75">
      <c r="G51" s="17"/>
      <c r="H51" s="21"/>
    </row>
    <row r="52" spans="1:8" ht="15.75">
      <c r="A52" s="9"/>
      <c r="G52" s="17"/>
      <c r="H52" s="21"/>
    </row>
    <row r="53" spans="1:8" ht="15.75">
      <c r="A53" s="5"/>
      <c r="G53" s="17"/>
      <c r="H53" s="21"/>
    </row>
    <row r="54" spans="1:8" ht="18" customHeight="1">
      <c r="A54" s="9" t="s">
        <v>47</v>
      </c>
      <c r="G54" s="17"/>
      <c r="H54" s="21"/>
    </row>
    <row r="55" spans="1:8" ht="18" customHeight="1">
      <c r="A55" s="4" t="s">
        <v>42</v>
      </c>
      <c r="G55" s="17"/>
      <c r="H55" s="21"/>
    </row>
    <row r="56" spans="7:8" ht="12.75">
      <c r="G56" s="17"/>
      <c r="H56" s="21"/>
    </row>
    <row r="61" spans="2:9" s="1" customFormat="1" ht="18" customHeight="1">
      <c r="B61" s="9"/>
      <c r="G61" s="15"/>
      <c r="H61" s="12"/>
      <c r="I61" s="4"/>
    </row>
  </sheetData>
  <sheetProtection/>
  <mergeCells count="28">
    <mergeCell ref="A33:I33"/>
    <mergeCell ref="B27:F27"/>
    <mergeCell ref="B29:F29"/>
    <mergeCell ref="B30:F30"/>
    <mergeCell ref="B31:F31"/>
    <mergeCell ref="B28:F28"/>
    <mergeCell ref="B21:F21"/>
    <mergeCell ref="B22:F22"/>
    <mergeCell ref="B23:F23"/>
    <mergeCell ref="B24:F24"/>
    <mergeCell ref="B25:F25"/>
    <mergeCell ref="B26:F26"/>
    <mergeCell ref="B14:F14"/>
    <mergeCell ref="B15:F15"/>
    <mergeCell ref="B16:F16"/>
    <mergeCell ref="B17:F17"/>
    <mergeCell ref="B18:F18"/>
    <mergeCell ref="B20:F20"/>
    <mergeCell ref="B19:F19"/>
    <mergeCell ref="B12:F12"/>
    <mergeCell ref="B13:F13"/>
    <mergeCell ref="B6:F6"/>
    <mergeCell ref="B8:F8"/>
    <mergeCell ref="A4:I4"/>
    <mergeCell ref="B9:F9"/>
    <mergeCell ref="B10:F10"/>
    <mergeCell ref="B11:F11"/>
    <mergeCell ref="B7:F7"/>
  </mergeCells>
  <printOptions/>
  <pageMargins left="0.7874015748031497" right="0.3937007874015748" top="0.7874015748031497" bottom="0.3937007874015748" header="0.31496062992125984" footer="0"/>
  <pageSetup firstPageNumber="169" useFirstPageNumber="1" fitToHeight="0" horizontalDpi="600" verticalDpi="600" orientation="portrait" paperSize="9" scale="7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orlova_n</cp:lastModifiedBy>
  <cp:lastPrinted>2018-03-20T10:02:14Z</cp:lastPrinted>
  <dcterms:created xsi:type="dcterms:W3CDTF">2005-12-28T19:43:42Z</dcterms:created>
  <dcterms:modified xsi:type="dcterms:W3CDTF">2018-05-28T02:33:29Z</dcterms:modified>
  <cp:category/>
  <cp:version/>
  <cp:contentType/>
  <cp:contentStatus/>
</cp:coreProperties>
</file>