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120" activeTab="0"/>
  </bookViews>
  <sheets>
    <sheet name="Отчет" sheetId="1" r:id="rId1"/>
  </sheets>
  <definedNames>
    <definedName name="_xlnm.Print_Area" localSheetId="0">'Отчет'!$A$1:$E$62</definedName>
  </definedNames>
  <calcPr fullCalcOnLoad="1" refMode="R1C1"/>
</workbook>
</file>

<file path=xl/sharedStrings.xml><?xml version="1.0" encoding="utf-8"?>
<sst xmlns="http://schemas.openxmlformats.org/spreadsheetml/2006/main" count="114" uniqueCount="75">
  <si>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</si>
  <si>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</si>
  <si>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</si>
  <si>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</si>
  <si>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</si>
  <si>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</si>
  <si>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</si>
  <si>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</si>
  <si>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</si>
  <si>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</si>
  <si>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</si>
  <si>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</si>
  <si>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</si>
  <si>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Утв.
Думой
ЗАТО Северск 2007 г.</t>
  </si>
  <si>
    <t>Уточн.
Думой
 ЗАТО Северск 2007 г.</t>
  </si>
  <si>
    <t>В расчет утвержденных лимитов включены кварталы:1 кв.,2 кв.,3 кв.,4 кв.</t>
  </si>
  <si>
    <t>(тыс.руб.)</t>
  </si>
  <si>
    <t>План расходов ЗАТО Северск на 2007 год по предпринимательской и иной деятельности, приносящей доход</t>
  </si>
  <si>
    <t xml:space="preserve"> Расчет  за период с 08 Мая 2007 г. по 30 Мая 2007 г.</t>
  </si>
  <si>
    <t>Действующие и отложенные документы, бюджет и внебюджет</t>
  </si>
  <si>
    <t xml:space="preserve">Задана маска для классификации:--- **** ------- --- --- </t>
  </si>
  <si>
    <t>Приложение 18</t>
  </si>
  <si>
    <t>0100</t>
  </si>
  <si>
    <t>Общегосударственные вопросы</t>
  </si>
  <si>
    <t>0115</t>
  </si>
  <si>
    <t>МУ СПУ</t>
  </si>
  <si>
    <t>0700</t>
  </si>
  <si>
    <t>Образование</t>
  </si>
  <si>
    <t>0701</t>
  </si>
  <si>
    <t>Управление образования Администрации ЗАТО Северск  - содержание дошкольных образовательных учреждений</t>
  </si>
  <si>
    <t>0702</t>
  </si>
  <si>
    <t>МОУ ЗАТО Северск ДОД СДЮСШОР "Лидер"</t>
  </si>
  <si>
    <t>Управление образования Администрации ЗАТО Северск</t>
  </si>
  <si>
    <t xml:space="preserve"> - содержание общеобразовательных школ</t>
  </si>
  <si>
    <t xml:space="preserve"> - содержание подведомственных учреждений дополнительного образования детей</t>
  </si>
  <si>
    <t>МОУ ЗАТО Северск ДОД СДЮСШОР им.Л.Егоровой</t>
  </si>
  <si>
    <t>МОУ ЗАТО Северск ДОД СДЮСШОР Олимпийского резерва гимнастики им. Р.Кузнецова</t>
  </si>
  <si>
    <t>0707</t>
  </si>
  <si>
    <t>МУ ОЛ "Зелёный мыс"  - оздоровительная кампания</t>
  </si>
  <si>
    <t>МУ ДО СТШ "Меридиан"  - оздоровительная кампания</t>
  </si>
  <si>
    <t>МУ ЗАТО Северск ДОЛ "Восход"  - оздоровительная кампания</t>
  </si>
  <si>
    <t>МОУ ЗАТО Северск ДОД СДЮСШОР "Янтарь"  - оздоровительная кампания</t>
  </si>
  <si>
    <t>МОУ ЗАТО Северск ДОД СДЮСШОР "Лидер"  - оздоровительная кампания</t>
  </si>
  <si>
    <t>Управление образования Администрации ЗАТО Северск  - оздоровительная кампания (пришкольные лагеря)</t>
  </si>
  <si>
    <t>МОУ ЗАТО Северск ДОД СДЮСШ хоккея и футбола "Смена"  - оздоровительная кампания</t>
  </si>
  <si>
    <t>МОУ ЗАТО Северск ДОД СДЮСШОР им.Л.Егоровой  - оздоровительная кампания</t>
  </si>
  <si>
    <t>МОУ ЗАТО Северск ДОД "СДЮСШОР по легкой атлетике"  - оздоровительная кампания</t>
  </si>
  <si>
    <t>МОУ ЗАТО Северск ДОД СДЮСШОР Олимпийского резерва гимнастики им. Р.Кузнецова  - оздоровительная кампания</t>
  </si>
  <si>
    <t>МОУ ЗАТО Северск ДОД ДЮСШ НВС "Русь"  - оздоровительная кампания</t>
  </si>
  <si>
    <t>МУ ДОЛ "Берёзка"  - оздоровительная кампания</t>
  </si>
  <si>
    <t>0709</t>
  </si>
  <si>
    <t>МУ ОЛ "Зелёный мыс"</t>
  </si>
  <si>
    <t>МУ ЗАТО Северск ДОЛ "Восход"</t>
  </si>
  <si>
    <t xml:space="preserve"> - содержание прочих структур</t>
  </si>
  <si>
    <t xml:space="preserve"> - другие вопросы в области образования  (МУ "В(с) ОСШ № 79" - УПМ)</t>
  </si>
  <si>
    <t>0800</t>
  </si>
  <si>
    <t>Культура, кинематография и средства массовой информации</t>
  </si>
  <si>
    <t>0801</t>
  </si>
  <si>
    <t>МУ "Музей г.Северска"</t>
  </si>
  <si>
    <t>МУ ЦДБ</t>
  </si>
  <si>
    <t>МУ ЦГБ</t>
  </si>
  <si>
    <t>МУ "МТ "Наш мир"</t>
  </si>
  <si>
    <t>МУ "СМТ"</t>
  </si>
  <si>
    <t>МУ "Самусьский центр культуры"</t>
  </si>
  <si>
    <t>Детский театр</t>
  </si>
  <si>
    <t>МУ "СПП"</t>
  </si>
  <si>
    <t>0804</t>
  </si>
  <si>
    <t>С.М.И. МУ газета "Диалог"</t>
  </si>
  <si>
    <t>ВСЕГО:</t>
  </si>
  <si>
    <t xml:space="preserve"> 1</t>
  </si>
  <si>
    <t>к Решению Думы ЗАТО Северск</t>
  </si>
  <si>
    <t>С.В.Шурыгина</t>
  </si>
  <si>
    <t>77-39-25</t>
  </si>
  <si>
    <t>Примечание: Уточнение показателей в данном приложении выполнены с учетом средств ФСС в сумме 2469,4 тыс.руб, поступающих в доходную часть бюджета на оздоровительную кампанию</t>
  </si>
  <si>
    <r>
      <t>от_____</t>
    </r>
    <r>
      <rPr>
        <u val="single"/>
        <sz val="12"/>
        <rFont val="Times New Roman"/>
        <family val="1"/>
      </rPr>
      <t>21.06.</t>
    </r>
    <r>
      <rPr>
        <sz val="12"/>
        <rFont val="Times New Roman"/>
        <family val="1"/>
      </rPr>
      <t>2007 №___</t>
    </r>
    <r>
      <rPr>
        <u val="single"/>
        <sz val="12"/>
        <rFont val="Times New Roman"/>
        <family val="1"/>
      </rPr>
      <t>33/2__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</si>
</sst>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3" fillId="2" borderId="0" xfId="17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166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justify" wrapText="1"/>
    </xf>
    <xf numFmtId="0" fontId="3" fillId="0" borderId="1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justify" wrapText="1"/>
    </xf>
    <xf numFmtId="4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justify" wrapText="1"/>
    </xf>
    <xf numFmtId="4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9"/>
  <sheetViews>
    <sheetView showZeros="0" tabSelected="1" zoomScaleSheetLayoutView="100" workbookViewId="0" topLeftCell="A1">
      <selection activeCell="A1" sqref="A1"/>
    </sheetView>
  </sheetViews>
  <sheetFormatPr defaultColWidth="9.140625" defaultRowHeight="12.75" outlineLevelRow="1" outlineLevelCol="1"/>
  <cols>
    <col min="1" max="1" width="8.7109375" style="16" customWidth="1"/>
    <col min="2" max="2" width="57.00390625" style="18" customWidth="1"/>
    <col min="3" max="3" width="17.7109375" style="9" customWidth="1"/>
    <col min="4" max="4" width="15.8515625" style="9" customWidth="1"/>
    <col min="5" max="5" width="15.7109375" style="9" customWidth="1"/>
    <col min="6" max="7" width="17.7109375" style="9" hidden="1" customWidth="1" outlineLevel="1"/>
    <col min="8" max="17" width="17.7109375" style="8" hidden="1" customWidth="1" outlineLevel="1"/>
    <col min="18" max="18" width="8.8515625" style="8" customWidth="1" collapsed="1"/>
    <col min="19" max="16384" width="8.8515625" style="8" customWidth="1"/>
  </cols>
  <sheetData>
    <row r="1" spans="3:16" ht="15.75">
      <c r="C1" s="9" t="s">
        <v>21</v>
      </c>
      <c r="P1" s="6"/>
    </row>
    <row r="2" spans="1:3" ht="15.75">
      <c r="A2" s="16" t="s">
        <v>10</v>
      </c>
      <c r="C2" s="10" t="s">
        <v>70</v>
      </c>
    </row>
    <row r="3" spans="1:3" ht="15.75">
      <c r="A3" s="16" t="s">
        <v>10</v>
      </c>
      <c r="C3" s="7" t="s">
        <v>74</v>
      </c>
    </row>
    <row r="4" spans="1:2" ht="11.25" customHeight="1">
      <c r="A4" s="16" t="s">
        <v>10</v>
      </c>
      <c r="B4" s="18" t="s">
        <v>0</v>
      </c>
    </row>
    <row r="5" spans="1:9" ht="38.25" customHeight="1">
      <c r="A5" s="16" t="s">
        <v>10</v>
      </c>
      <c r="B5" s="32" t="s">
        <v>17</v>
      </c>
      <c r="C5" s="32"/>
      <c r="D5" s="32"/>
      <c r="E5" s="15"/>
      <c r="F5" s="15"/>
      <c r="G5" s="15"/>
      <c r="H5" s="15"/>
      <c r="I5" s="15"/>
    </row>
    <row r="6" spans="1:2" ht="15.75" hidden="1" outlineLevel="1">
      <c r="A6" s="16" t="s">
        <v>10</v>
      </c>
      <c r="B6" s="18" t="s">
        <v>18</v>
      </c>
    </row>
    <row r="7" spans="1:2" ht="31.5" hidden="1" outlineLevel="1">
      <c r="A7" s="16" t="s">
        <v>10</v>
      </c>
      <c r="B7" s="18" t="s">
        <v>19</v>
      </c>
    </row>
    <row r="8" ht="15.75" hidden="1" outlineLevel="1">
      <c r="B8" s="18" t="s">
        <v>0</v>
      </c>
    </row>
    <row r="9" ht="31.5" hidden="1" outlineLevel="1">
      <c r="B9" s="18" t="s">
        <v>15</v>
      </c>
    </row>
    <row r="10" ht="15.75" hidden="1" outlineLevel="1">
      <c r="B10" s="18" t="s">
        <v>20</v>
      </c>
    </row>
    <row r="11" ht="15.75" hidden="1" collapsed="1"/>
    <row r="12" ht="15.75" hidden="1"/>
    <row r="13" ht="15.75" hidden="1"/>
    <row r="14" ht="15.75" hidden="1"/>
    <row r="15" ht="15.75" hidden="1"/>
    <row r="16" ht="15.75" hidden="1"/>
    <row r="17" spans="5:17" ht="15.75">
      <c r="E17" s="8" t="s">
        <v>16</v>
      </c>
      <c r="Q17" s="13"/>
    </row>
    <row r="18" spans="1:17" s="36" customFormat="1" ht="68.25" customHeight="1">
      <c r="A18" s="11" t="s">
        <v>11</v>
      </c>
      <c r="B18" s="19" t="s">
        <v>12</v>
      </c>
      <c r="C18" s="4" t="s">
        <v>13</v>
      </c>
      <c r="D18" s="5" t="s">
        <v>1</v>
      </c>
      <c r="E18" s="4" t="s">
        <v>14</v>
      </c>
      <c r="F18" s="4" t="s">
        <v>2</v>
      </c>
      <c r="G18" s="5" t="s">
        <v>1</v>
      </c>
      <c r="H18" s="5" t="s">
        <v>3</v>
      </c>
      <c r="I18" s="4" t="s">
        <v>4</v>
      </c>
      <c r="J18" s="5" t="s">
        <v>1</v>
      </c>
      <c r="K18" s="5" t="s">
        <v>5</v>
      </c>
      <c r="L18" s="4" t="s">
        <v>6</v>
      </c>
      <c r="M18" s="5" t="s">
        <v>1</v>
      </c>
      <c r="N18" s="5" t="s">
        <v>7</v>
      </c>
      <c r="O18" s="4" t="s">
        <v>8</v>
      </c>
      <c r="P18" s="5" t="s">
        <v>1</v>
      </c>
      <c r="Q18" s="34" t="s">
        <v>9</v>
      </c>
    </row>
    <row r="19" spans="1:17" s="36" customFormat="1" ht="14.25" customHeight="1">
      <c r="A19" s="17" t="s">
        <v>69</v>
      </c>
      <c r="B19" s="20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  <c r="L19" s="12">
        <v>12</v>
      </c>
      <c r="M19" s="12">
        <v>13</v>
      </c>
      <c r="N19" s="12">
        <v>14</v>
      </c>
      <c r="O19" s="12">
        <v>15</v>
      </c>
      <c r="P19" s="12">
        <v>16</v>
      </c>
      <c r="Q19" s="35">
        <v>17</v>
      </c>
    </row>
    <row r="20" spans="1:17" s="24" customFormat="1" ht="15.75">
      <c r="A20" s="21" t="s">
        <v>22</v>
      </c>
      <c r="B20" s="22" t="s">
        <v>23</v>
      </c>
      <c r="C20" s="23">
        <v>376.6</v>
      </c>
      <c r="D20" s="23">
        <v>-40.8</v>
      </c>
      <c r="E20" s="23">
        <v>335.8</v>
      </c>
      <c r="F20" s="23">
        <v>148.8</v>
      </c>
      <c r="G20" s="23">
        <v>0</v>
      </c>
      <c r="H20" s="23">
        <v>148.8</v>
      </c>
      <c r="I20" s="23">
        <v>90.6</v>
      </c>
      <c r="J20" s="23">
        <v>-24</v>
      </c>
      <c r="K20" s="23">
        <v>66.6</v>
      </c>
      <c r="L20" s="23">
        <v>67.8</v>
      </c>
      <c r="M20" s="23">
        <v>-20.8</v>
      </c>
      <c r="N20" s="23">
        <v>47</v>
      </c>
      <c r="O20" s="23">
        <v>69.4</v>
      </c>
      <c r="P20" s="23">
        <v>4</v>
      </c>
      <c r="Q20" s="23">
        <v>73.4</v>
      </c>
    </row>
    <row r="21" spans="1:17" s="28" customFormat="1" ht="15.75">
      <c r="A21" s="25" t="s">
        <v>24</v>
      </c>
      <c r="B21" s="26" t="s">
        <v>25</v>
      </c>
      <c r="C21" s="27">
        <v>376.6</v>
      </c>
      <c r="D21" s="27">
        <v>-40.8</v>
      </c>
      <c r="E21" s="27">
        <v>335.8</v>
      </c>
      <c r="F21" s="27">
        <v>148.8</v>
      </c>
      <c r="G21" s="27">
        <v>0</v>
      </c>
      <c r="H21" s="27">
        <v>148.8</v>
      </c>
      <c r="I21" s="27">
        <v>90.6</v>
      </c>
      <c r="J21" s="27">
        <v>-24</v>
      </c>
      <c r="K21" s="27">
        <v>66.6</v>
      </c>
      <c r="L21" s="27">
        <v>67.8</v>
      </c>
      <c r="M21" s="27">
        <v>-20.8</v>
      </c>
      <c r="N21" s="27">
        <v>47</v>
      </c>
      <c r="O21" s="27">
        <v>69.4</v>
      </c>
      <c r="P21" s="27">
        <v>4</v>
      </c>
      <c r="Q21" s="27">
        <v>73.4</v>
      </c>
    </row>
    <row r="22" spans="1:17" s="24" customFormat="1" ht="15.75">
      <c r="A22" s="21" t="s">
        <v>26</v>
      </c>
      <c r="B22" s="22" t="s">
        <v>27</v>
      </c>
      <c r="C22" s="23">
        <f>94572.2-2992.1</f>
        <v>91580.09999999999</v>
      </c>
      <c r="D22" s="23">
        <f>-13170.63+2992.1</f>
        <v>-10178.529999999999</v>
      </c>
      <c r="E22" s="23">
        <v>81401.57</v>
      </c>
      <c r="F22" s="23">
        <v>25232.1</v>
      </c>
      <c r="G22" s="23">
        <v>0</v>
      </c>
      <c r="H22" s="23">
        <v>25232.1</v>
      </c>
      <c r="I22" s="23">
        <v>29586.5</v>
      </c>
      <c r="J22" s="23">
        <v>-9105.43</v>
      </c>
      <c r="K22" s="23">
        <v>20481.07</v>
      </c>
      <c r="L22" s="23">
        <v>22009</v>
      </c>
      <c r="M22" s="23">
        <v>-2601.5</v>
      </c>
      <c r="N22" s="23">
        <v>19407.5</v>
      </c>
      <c r="O22" s="23">
        <v>17744.6</v>
      </c>
      <c r="P22" s="23">
        <v>-1463.7</v>
      </c>
      <c r="Q22" s="23">
        <v>16280.9</v>
      </c>
    </row>
    <row r="23" spans="1:17" s="28" customFormat="1" ht="47.25">
      <c r="A23" s="25" t="s">
        <v>28</v>
      </c>
      <c r="B23" s="26" t="s">
        <v>29</v>
      </c>
      <c r="C23" s="27">
        <v>64307.4</v>
      </c>
      <c r="D23" s="27">
        <v>-12358.8</v>
      </c>
      <c r="E23" s="27">
        <v>51948.6</v>
      </c>
      <c r="F23" s="27">
        <v>20116</v>
      </c>
      <c r="G23" s="27">
        <v>0</v>
      </c>
      <c r="H23" s="27">
        <v>20116</v>
      </c>
      <c r="I23" s="27">
        <v>17517.7</v>
      </c>
      <c r="J23" s="27">
        <v>-9129</v>
      </c>
      <c r="K23" s="27">
        <v>8388.7</v>
      </c>
      <c r="L23" s="27">
        <v>12824.5</v>
      </c>
      <c r="M23" s="27">
        <v>-1764.1</v>
      </c>
      <c r="N23" s="27">
        <v>11060.4</v>
      </c>
      <c r="O23" s="27">
        <v>13849.2</v>
      </c>
      <c r="P23" s="27">
        <v>-1465.7</v>
      </c>
      <c r="Q23" s="27">
        <v>12383.5</v>
      </c>
    </row>
    <row r="24" spans="1:17" s="28" customFormat="1" ht="15.75">
      <c r="A24" s="25" t="s">
        <v>30</v>
      </c>
      <c r="B24" s="26" t="s">
        <v>31</v>
      </c>
      <c r="C24" s="27">
        <v>883</v>
      </c>
      <c r="D24" s="27">
        <v>0</v>
      </c>
      <c r="E24" s="27">
        <v>883</v>
      </c>
      <c r="F24" s="27">
        <v>239.3</v>
      </c>
      <c r="G24" s="27">
        <v>0</v>
      </c>
      <c r="H24" s="27">
        <v>239.3</v>
      </c>
      <c r="I24" s="27">
        <v>256.1</v>
      </c>
      <c r="J24" s="27">
        <v>0</v>
      </c>
      <c r="K24" s="27">
        <v>256.1</v>
      </c>
      <c r="L24" s="27">
        <v>191.6</v>
      </c>
      <c r="M24" s="27">
        <v>0</v>
      </c>
      <c r="N24" s="27">
        <v>191.6</v>
      </c>
      <c r="O24" s="27">
        <v>196</v>
      </c>
      <c r="P24" s="27">
        <v>0</v>
      </c>
      <c r="Q24" s="27">
        <v>196</v>
      </c>
    </row>
    <row r="25" spans="1:17" s="28" customFormat="1" ht="31.5">
      <c r="A25" s="25" t="s">
        <v>30</v>
      </c>
      <c r="B25" s="26" t="s">
        <v>32</v>
      </c>
      <c r="C25" s="27">
        <v>12936</v>
      </c>
      <c r="D25" s="27">
        <v>354.67</v>
      </c>
      <c r="E25" s="27">
        <v>13290.67</v>
      </c>
      <c r="F25" s="27">
        <v>4195.7</v>
      </c>
      <c r="G25" s="27">
        <v>0</v>
      </c>
      <c r="H25" s="27">
        <v>4195.7</v>
      </c>
      <c r="I25" s="27">
        <v>2977.9</v>
      </c>
      <c r="J25" s="27">
        <v>844.67</v>
      </c>
      <c r="K25" s="27">
        <v>3822.57</v>
      </c>
      <c r="L25" s="27">
        <v>2531.6</v>
      </c>
      <c r="M25" s="27">
        <v>-492</v>
      </c>
      <c r="N25" s="27">
        <v>2039.6</v>
      </c>
      <c r="O25" s="27">
        <v>3230.8</v>
      </c>
      <c r="P25" s="27">
        <v>2</v>
      </c>
      <c r="Q25" s="27">
        <v>3232.8</v>
      </c>
    </row>
    <row r="26" spans="1:17" s="28" customFormat="1" ht="15.75">
      <c r="A26" s="25" t="s">
        <v>30</v>
      </c>
      <c r="B26" s="26" t="s">
        <v>33</v>
      </c>
      <c r="C26" s="27">
        <v>9031.4</v>
      </c>
      <c r="D26" s="27">
        <v>178</v>
      </c>
      <c r="E26" s="27">
        <v>9209.4</v>
      </c>
      <c r="F26" s="27">
        <v>3049.7</v>
      </c>
      <c r="G26" s="27">
        <v>0</v>
      </c>
      <c r="H26" s="27">
        <v>3049.7</v>
      </c>
      <c r="I26" s="27">
        <v>2382.2</v>
      </c>
      <c r="J26" s="27">
        <v>324</v>
      </c>
      <c r="K26" s="27">
        <v>2706.2</v>
      </c>
      <c r="L26" s="27">
        <v>1726.8</v>
      </c>
      <c r="M26" s="27">
        <v>-219.6</v>
      </c>
      <c r="N26" s="27">
        <v>1507.2</v>
      </c>
      <c r="O26" s="27">
        <v>1872.7</v>
      </c>
      <c r="P26" s="27">
        <v>73.6</v>
      </c>
      <c r="Q26" s="27">
        <v>1946.3</v>
      </c>
    </row>
    <row r="27" spans="1:17" s="28" customFormat="1" ht="31.5">
      <c r="A27" s="25" t="s">
        <v>30</v>
      </c>
      <c r="B27" s="26" t="s">
        <v>34</v>
      </c>
      <c r="C27" s="27">
        <v>3904.6</v>
      </c>
      <c r="D27" s="27">
        <v>176.67</v>
      </c>
      <c r="E27" s="27">
        <v>4081.27</v>
      </c>
      <c r="F27" s="27">
        <v>1146</v>
      </c>
      <c r="G27" s="27">
        <v>0</v>
      </c>
      <c r="H27" s="27">
        <v>1146</v>
      </c>
      <c r="I27" s="27">
        <v>595.7</v>
      </c>
      <c r="J27" s="27">
        <v>520.67</v>
      </c>
      <c r="K27" s="27">
        <v>1116.37</v>
      </c>
      <c r="L27" s="27">
        <v>804.8</v>
      </c>
      <c r="M27" s="27">
        <v>-272.4</v>
      </c>
      <c r="N27" s="27">
        <v>532.4</v>
      </c>
      <c r="O27" s="27">
        <v>1358.1</v>
      </c>
      <c r="P27" s="27">
        <v>-71.6</v>
      </c>
      <c r="Q27" s="27">
        <v>1286.5</v>
      </c>
    </row>
    <row r="28" spans="1:17" s="28" customFormat="1" ht="15.75">
      <c r="A28" s="25" t="s">
        <v>30</v>
      </c>
      <c r="B28" s="26" t="s">
        <v>35</v>
      </c>
      <c r="C28" s="27">
        <v>35</v>
      </c>
      <c r="D28" s="27">
        <v>84.7</v>
      </c>
      <c r="E28" s="27">
        <v>119.7</v>
      </c>
      <c r="F28" s="27">
        <v>35</v>
      </c>
      <c r="G28" s="27">
        <v>0</v>
      </c>
      <c r="H28" s="27">
        <v>35</v>
      </c>
      <c r="I28" s="27">
        <v>0</v>
      </c>
      <c r="J28" s="27">
        <v>84.7</v>
      </c>
      <c r="K28" s="27">
        <v>84.7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</row>
    <row r="29" spans="1:17" s="28" customFormat="1" ht="31.5">
      <c r="A29" s="25" t="s">
        <v>30</v>
      </c>
      <c r="B29" s="26" t="s">
        <v>36</v>
      </c>
      <c r="C29" s="27">
        <v>150</v>
      </c>
      <c r="D29" s="27">
        <v>60</v>
      </c>
      <c r="E29" s="27">
        <v>210</v>
      </c>
      <c r="F29" s="27">
        <v>40.5</v>
      </c>
      <c r="G29" s="27">
        <v>0</v>
      </c>
      <c r="H29" s="27">
        <v>40.5</v>
      </c>
      <c r="I29" s="27">
        <v>43.5</v>
      </c>
      <c r="J29" s="27">
        <v>60</v>
      </c>
      <c r="K29" s="27">
        <v>103.5</v>
      </c>
      <c r="L29" s="27">
        <v>32.6</v>
      </c>
      <c r="M29" s="27">
        <v>0</v>
      </c>
      <c r="N29" s="27">
        <v>32.6</v>
      </c>
      <c r="O29" s="27">
        <v>33.4</v>
      </c>
      <c r="P29" s="27">
        <v>0</v>
      </c>
      <c r="Q29" s="27">
        <v>33.4</v>
      </c>
    </row>
    <row r="30" spans="1:17" s="28" customFormat="1" ht="15.75">
      <c r="A30" s="25" t="s">
        <v>37</v>
      </c>
      <c r="B30" s="26" t="s">
        <v>38</v>
      </c>
      <c r="C30" s="27">
        <v>3738.3</v>
      </c>
      <c r="D30" s="27">
        <v>-329.7</v>
      </c>
      <c r="E30" s="27">
        <v>3408.6</v>
      </c>
      <c r="F30" s="27">
        <v>244.7</v>
      </c>
      <c r="G30" s="27">
        <v>0</v>
      </c>
      <c r="H30" s="27">
        <v>244.7</v>
      </c>
      <c r="I30" s="27">
        <v>1292.1</v>
      </c>
      <c r="J30" s="27">
        <v>-329.7</v>
      </c>
      <c r="K30" s="27">
        <v>962.4</v>
      </c>
      <c r="L30" s="27">
        <v>1901.5</v>
      </c>
      <c r="M30" s="27">
        <v>0</v>
      </c>
      <c r="N30" s="27">
        <v>1901.5</v>
      </c>
      <c r="O30" s="27">
        <v>300</v>
      </c>
      <c r="P30" s="27">
        <v>0</v>
      </c>
      <c r="Q30" s="27">
        <v>300</v>
      </c>
    </row>
    <row r="31" spans="1:17" s="28" customFormat="1" ht="15.75">
      <c r="A31" s="25" t="s">
        <v>37</v>
      </c>
      <c r="B31" s="26" t="s">
        <v>39</v>
      </c>
      <c r="C31" s="27">
        <f>59.3-33.6</f>
        <v>25.699999999999996</v>
      </c>
      <c r="D31" s="27">
        <f>-50.8+33.6</f>
        <v>-17.199999999999996</v>
      </c>
      <c r="E31" s="27">
        <v>8.5</v>
      </c>
      <c r="F31" s="27">
        <v>10.1</v>
      </c>
      <c r="G31" s="27">
        <v>0</v>
      </c>
      <c r="H31" s="27">
        <v>10.1</v>
      </c>
      <c r="I31" s="27">
        <v>49.2</v>
      </c>
      <c r="J31" s="27">
        <v>-50.8</v>
      </c>
      <c r="K31" s="27">
        <v>-1.6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</row>
    <row r="32" spans="1:17" s="28" customFormat="1" ht="31.5">
      <c r="A32" s="25" t="s">
        <v>37</v>
      </c>
      <c r="B32" s="26" t="s">
        <v>40</v>
      </c>
      <c r="C32" s="27">
        <v>4923.8</v>
      </c>
      <c r="D32" s="27">
        <v>-203.7</v>
      </c>
      <c r="E32" s="27">
        <v>4720.1</v>
      </c>
      <c r="F32" s="27">
        <v>0</v>
      </c>
      <c r="G32" s="27">
        <v>0</v>
      </c>
      <c r="H32" s="27">
        <v>0</v>
      </c>
      <c r="I32" s="27">
        <v>2073.4</v>
      </c>
      <c r="J32" s="27">
        <v>-25</v>
      </c>
      <c r="K32" s="27">
        <v>2048.4</v>
      </c>
      <c r="L32" s="27">
        <v>2850.4</v>
      </c>
      <c r="M32" s="27">
        <v>-178.7</v>
      </c>
      <c r="N32" s="27">
        <v>2671.7</v>
      </c>
      <c r="O32" s="27">
        <v>0</v>
      </c>
      <c r="P32" s="27">
        <v>0</v>
      </c>
      <c r="Q32" s="27">
        <v>0</v>
      </c>
    </row>
    <row r="33" spans="1:17" s="28" customFormat="1" ht="31.5">
      <c r="A33" s="25" t="s">
        <v>37</v>
      </c>
      <c r="B33" s="26" t="s">
        <v>41</v>
      </c>
      <c r="C33" s="27">
        <f>924-623.3</f>
        <v>300.70000000000005</v>
      </c>
      <c r="D33" s="27">
        <f>-479.1+623.3</f>
        <v>144.19999999999993</v>
      </c>
      <c r="E33" s="27">
        <v>444.9</v>
      </c>
      <c r="F33" s="27">
        <v>23.3</v>
      </c>
      <c r="G33" s="27">
        <v>0</v>
      </c>
      <c r="H33" s="27">
        <v>23.3</v>
      </c>
      <c r="I33" s="27">
        <v>774</v>
      </c>
      <c r="J33" s="27">
        <v>-352.4</v>
      </c>
      <c r="K33" s="27">
        <v>421.6</v>
      </c>
      <c r="L33" s="27">
        <v>126.7</v>
      </c>
      <c r="M33" s="27">
        <v>-126.7</v>
      </c>
      <c r="N33" s="27">
        <v>0</v>
      </c>
      <c r="O33" s="27">
        <v>0</v>
      </c>
      <c r="P33" s="27">
        <v>0</v>
      </c>
      <c r="Q33" s="27">
        <v>0</v>
      </c>
    </row>
    <row r="34" spans="1:17" s="28" customFormat="1" ht="31.5">
      <c r="A34" s="25" t="s">
        <v>37</v>
      </c>
      <c r="B34" s="26" t="s">
        <v>42</v>
      </c>
      <c r="C34" s="27">
        <f>110.7-75.6</f>
        <v>35.10000000000001</v>
      </c>
      <c r="D34" s="27">
        <f>-60.8+75.6</f>
        <v>14.799999999999997</v>
      </c>
      <c r="E34" s="27">
        <v>49.9</v>
      </c>
      <c r="F34" s="27">
        <v>0</v>
      </c>
      <c r="G34" s="27">
        <v>0</v>
      </c>
      <c r="H34" s="27">
        <v>0</v>
      </c>
      <c r="I34" s="27">
        <v>110.7</v>
      </c>
      <c r="J34" s="27">
        <v>-60.8</v>
      </c>
      <c r="K34" s="27">
        <v>49.9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</row>
    <row r="35" spans="1:17" s="28" customFormat="1" ht="47.25">
      <c r="A35" s="25" t="s">
        <v>37</v>
      </c>
      <c r="B35" s="26" t="s">
        <v>43</v>
      </c>
      <c r="C35" s="27">
        <f>2150.8-1318</f>
        <v>832.8000000000002</v>
      </c>
      <c r="D35" s="27">
        <f>-119.4+1318</f>
        <v>1198.6</v>
      </c>
      <c r="E35" s="27">
        <v>2031.4</v>
      </c>
      <c r="F35" s="27">
        <v>0</v>
      </c>
      <c r="G35" s="27">
        <v>0</v>
      </c>
      <c r="H35" s="27">
        <v>0</v>
      </c>
      <c r="I35" s="27">
        <v>2150.8</v>
      </c>
      <c r="J35" s="27">
        <v>-119.4</v>
      </c>
      <c r="K35" s="27">
        <v>2031.4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</row>
    <row r="36" spans="1:17" s="28" customFormat="1" ht="31.5">
      <c r="A36" s="25" t="s">
        <v>37</v>
      </c>
      <c r="B36" s="26" t="s">
        <v>44</v>
      </c>
      <c r="C36" s="27">
        <f>233.7-159.6</f>
        <v>74.1</v>
      </c>
      <c r="D36" s="27">
        <f>73.8+159.6</f>
        <v>233.39999999999998</v>
      </c>
      <c r="E36" s="27">
        <v>307.5</v>
      </c>
      <c r="F36" s="27">
        <v>0</v>
      </c>
      <c r="G36" s="27">
        <v>0</v>
      </c>
      <c r="H36" s="27">
        <v>0</v>
      </c>
      <c r="I36" s="27">
        <v>219.6</v>
      </c>
      <c r="J36" s="27">
        <v>73.8</v>
      </c>
      <c r="K36" s="27">
        <v>293.4</v>
      </c>
      <c r="L36" s="27">
        <v>14.1</v>
      </c>
      <c r="M36" s="27">
        <v>0</v>
      </c>
      <c r="N36" s="27">
        <v>14.1</v>
      </c>
      <c r="O36" s="27">
        <v>0</v>
      </c>
      <c r="P36" s="27">
        <v>0</v>
      </c>
      <c r="Q36" s="27">
        <v>0</v>
      </c>
    </row>
    <row r="37" spans="1:17" s="28" customFormat="1" ht="31.5">
      <c r="A37" s="25" t="s">
        <v>37</v>
      </c>
      <c r="B37" s="26" t="s">
        <v>45</v>
      </c>
      <c r="C37" s="27">
        <f>419.4-286.4</f>
        <v>133</v>
      </c>
      <c r="D37" s="27">
        <f>-156.6+286.4</f>
        <v>129.79999999999998</v>
      </c>
      <c r="E37" s="27">
        <v>262.8</v>
      </c>
      <c r="F37" s="27">
        <v>0</v>
      </c>
      <c r="G37" s="27">
        <v>0</v>
      </c>
      <c r="H37" s="27">
        <v>0</v>
      </c>
      <c r="I37" s="27">
        <v>356.4</v>
      </c>
      <c r="J37" s="27">
        <v>-116.6</v>
      </c>
      <c r="K37" s="27">
        <v>239.8</v>
      </c>
      <c r="L37" s="27">
        <v>63</v>
      </c>
      <c r="M37" s="27">
        <v>-40</v>
      </c>
      <c r="N37" s="27">
        <v>23</v>
      </c>
      <c r="O37" s="27">
        <v>0</v>
      </c>
      <c r="P37" s="27">
        <v>0</v>
      </c>
      <c r="Q37" s="27">
        <v>0</v>
      </c>
    </row>
    <row r="38" spans="1:17" s="28" customFormat="1" ht="31.5">
      <c r="A38" s="25" t="s">
        <v>37</v>
      </c>
      <c r="B38" s="26" t="s">
        <v>46</v>
      </c>
      <c r="C38" s="27">
        <f>147.6-100.8</f>
        <v>46.8</v>
      </c>
      <c r="D38" s="27">
        <f>10.1+100.8</f>
        <v>110.89999999999999</v>
      </c>
      <c r="E38" s="27">
        <v>157.7</v>
      </c>
      <c r="F38" s="27">
        <v>0</v>
      </c>
      <c r="G38" s="27">
        <v>0</v>
      </c>
      <c r="H38" s="27">
        <v>0</v>
      </c>
      <c r="I38" s="27">
        <v>147.6</v>
      </c>
      <c r="J38" s="27">
        <v>10.1</v>
      </c>
      <c r="K38" s="27">
        <v>157.7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</row>
    <row r="39" spans="1:17" s="28" customFormat="1" ht="47.25">
      <c r="A39" s="25" t="s">
        <v>37</v>
      </c>
      <c r="B39" s="26" t="s">
        <v>47</v>
      </c>
      <c r="C39" s="27">
        <f>465.3-315</f>
        <v>150.3</v>
      </c>
      <c r="D39" s="27">
        <f>-146.9+315</f>
        <v>168.1</v>
      </c>
      <c r="E39" s="27">
        <v>318.4</v>
      </c>
      <c r="F39" s="27">
        <v>9</v>
      </c>
      <c r="G39" s="27">
        <v>0</v>
      </c>
      <c r="H39" s="27">
        <v>9</v>
      </c>
      <c r="I39" s="27">
        <v>395.3</v>
      </c>
      <c r="J39" s="27">
        <v>-146.9</v>
      </c>
      <c r="K39" s="27">
        <v>248.4</v>
      </c>
      <c r="L39" s="27">
        <v>61</v>
      </c>
      <c r="M39" s="27">
        <v>0</v>
      </c>
      <c r="N39" s="27">
        <v>61</v>
      </c>
      <c r="O39" s="27">
        <v>0</v>
      </c>
      <c r="P39" s="27">
        <v>0</v>
      </c>
      <c r="Q39" s="27">
        <v>0</v>
      </c>
    </row>
    <row r="40" spans="1:17" s="28" customFormat="1" ht="31.5">
      <c r="A40" s="25" t="s">
        <v>37</v>
      </c>
      <c r="B40" s="26" t="s">
        <v>48</v>
      </c>
      <c r="C40" s="27">
        <f>116.9-79.8</f>
        <v>37.10000000000001</v>
      </c>
      <c r="D40" s="27">
        <f>-11.7+79.8</f>
        <v>68.1</v>
      </c>
      <c r="E40" s="27">
        <v>105.2</v>
      </c>
      <c r="F40" s="27">
        <v>0</v>
      </c>
      <c r="G40" s="27">
        <v>0</v>
      </c>
      <c r="H40" s="27">
        <v>0</v>
      </c>
      <c r="I40" s="27">
        <v>116.9</v>
      </c>
      <c r="J40" s="27">
        <v>-11.7</v>
      </c>
      <c r="K40" s="27">
        <v>105.2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</row>
    <row r="41" spans="1:17" s="28" customFormat="1" ht="15.75">
      <c r="A41" s="25" t="s">
        <v>37</v>
      </c>
      <c r="B41" s="26" t="s">
        <v>49</v>
      </c>
      <c r="C41" s="27">
        <v>2321.5</v>
      </c>
      <c r="D41" s="27">
        <v>0</v>
      </c>
      <c r="E41" s="27">
        <v>2321.5</v>
      </c>
      <c r="F41" s="27">
        <v>63.5</v>
      </c>
      <c r="G41" s="27">
        <v>0</v>
      </c>
      <c r="H41" s="27">
        <v>63.5</v>
      </c>
      <c r="I41" s="27">
        <v>954.1</v>
      </c>
      <c r="J41" s="27">
        <v>0</v>
      </c>
      <c r="K41" s="27">
        <v>954.1</v>
      </c>
      <c r="L41" s="27">
        <v>1303.9</v>
      </c>
      <c r="M41" s="27">
        <v>0</v>
      </c>
      <c r="N41" s="27">
        <v>1303.9</v>
      </c>
      <c r="O41" s="27">
        <v>0</v>
      </c>
      <c r="P41" s="27">
        <v>0</v>
      </c>
      <c r="Q41" s="27">
        <v>0</v>
      </c>
    </row>
    <row r="42" spans="1:17" s="28" customFormat="1" ht="15.75">
      <c r="A42" s="25" t="s">
        <v>50</v>
      </c>
      <c r="B42" s="26" t="s">
        <v>51</v>
      </c>
      <c r="C42" s="27">
        <v>58.2</v>
      </c>
      <c r="D42" s="27">
        <v>0</v>
      </c>
      <c r="E42" s="27">
        <v>58.2</v>
      </c>
      <c r="F42" s="27">
        <v>25.7</v>
      </c>
      <c r="G42" s="27">
        <v>0</v>
      </c>
      <c r="H42" s="27">
        <v>25.7</v>
      </c>
      <c r="I42" s="27">
        <v>18.5</v>
      </c>
      <c r="J42" s="27">
        <v>0</v>
      </c>
      <c r="K42" s="27">
        <v>18.5</v>
      </c>
      <c r="L42" s="27">
        <v>0</v>
      </c>
      <c r="M42" s="27">
        <v>0</v>
      </c>
      <c r="N42" s="27">
        <v>0</v>
      </c>
      <c r="O42" s="27">
        <v>14</v>
      </c>
      <c r="P42" s="27">
        <v>0</v>
      </c>
      <c r="Q42" s="27">
        <v>14</v>
      </c>
    </row>
    <row r="43" spans="1:17" s="28" customFormat="1" ht="15.75">
      <c r="A43" s="25" t="s">
        <v>50</v>
      </c>
      <c r="B43" s="26" t="s">
        <v>52</v>
      </c>
      <c r="C43" s="27">
        <v>100.3</v>
      </c>
      <c r="D43" s="27">
        <v>163.6</v>
      </c>
      <c r="E43" s="27">
        <v>263.9</v>
      </c>
      <c r="F43" s="27">
        <v>100.3</v>
      </c>
      <c r="G43" s="27">
        <v>0</v>
      </c>
      <c r="H43" s="27">
        <v>100.3</v>
      </c>
      <c r="I43" s="27">
        <v>0</v>
      </c>
      <c r="J43" s="27">
        <v>163.6</v>
      </c>
      <c r="K43" s="27">
        <v>163.6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</row>
    <row r="44" spans="1:17" s="28" customFormat="1" ht="31.5">
      <c r="A44" s="25" t="s">
        <v>50</v>
      </c>
      <c r="B44" s="26" t="s">
        <v>32</v>
      </c>
      <c r="C44" s="27">
        <v>491</v>
      </c>
      <c r="D44" s="27">
        <v>0</v>
      </c>
      <c r="E44" s="27">
        <v>491</v>
      </c>
      <c r="F44" s="27">
        <v>129</v>
      </c>
      <c r="G44" s="27">
        <v>0</v>
      </c>
      <c r="H44" s="27">
        <v>129</v>
      </c>
      <c r="I44" s="27">
        <v>132.7</v>
      </c>
      <c r="J44" s="27">
        <v>0</v>
      </c>
      <c r="K44" s="27">
        <v>132.7</v>
      </c>
      <c r="L44" s="27">
        <v>108.1</v>
      </c>
      <c r="M44" s="27">
        <v>0</v>
      </c>
      <c r="N44" s="27">
        <v>108.1</v>
      </c>
      <c r="O44" s="27">
        <v>121.2</v>
      </c>
      <c r="P44" s="27">
        <v>0</v>
      </c>
      <c r="Q44" s="27">
        <v>121.2</v>
      </c>
    </row>
    <row r="45" spans="1:17" s="28" customFormat="1" ht="15.75">
      <c r="A45" s="25" t="s">
        <v>50</v>
      </c>
      <c r="B45" s="26" t="s">
        <v>53</v>
      </c>
      <c r="C45" s="27">
        <v>321</v>
      </c>
      <c r="D45" s="27">
        <v>0</v>
      </c>
      <c r="E45" s="27">
        <v>321</v>
      </c>
      <c r="F45" s="27">
        <v>83</v>
      </c>
      <c r="G45" s="27">
        <v>0</v>
      </c>
      <c r="H45" s="27">
        <v>83</v>
      </c>
      <c r="I45" s="27">
        <v>83.5</v>
      </c>
      <c r="J45" s="27">
        <v>0</v>
      </c>
      <c r="K45" s="27">
        <v>83.5</v>
      </c>
      <c r="L45" s="27">
        <v>72</v>
      </c>
      <c r="M45" s="27">
        <v>0</v>
      </c>
      <c r="N45" s="27">
        <v>72</v>
      </c>
      <c r="O45" s="27">
        <v>82.5</v>
      </c>
      <c r="P45" s="27">
        <v>0</v>
      </c>
      <c r="Q45" s="27">
        <v>82.5</v>
      </c>
    </row>
    <row r="46" spans="1:17" s="28" customFormat="1" ht="31.5">
      <c r="A46" s="25" t="s">
        <v>50</v>
      </c>
      <c r="B46" s="26" t="s">
        <v>54</v>
      </c>
      <c r="C46" s="27">
        <v>170</v>
      </c>
      <c r="D46" s="27">
        <v>0</v>
      </c>
      <c r="E46" s="27">
        <v>170</v>
      </c>
      <c r="F46" s="27">
        <v>46</v>
      </c>
      <c r="G46" s="27">
        <v>0</v>
      </c>
      <c r="H46" s="27">
        <v>46</v>
      </c>
      <c r="I46" s="27">
        <v>49.2</v>
      </c>
      <c r="J46" s="27">
        <v>0</v>
      </c>
      <c r="K46" s="27">
        <v>49.2</v>
      </c>
      <c r="L46" s="27">
        <v>36.1</v>
      </c>
      <c r="M46" s="27">
        <v>0</v>
      </c>
      <c r="N46" s="27">
        <v>36.1</v>
      </c>
      <c r="O46" s="27">
        <v>38.7</v>
      </c>
      <c r="P46" s="27">
        <v>0</v>
      </c>
      <c r="Q46" s="27">
        <v>38.7</v>
      </c>
    </row>
    <row r="47" spans="1:17" s="31" customFormat="1" ht="31.5">
      <c r="A47" s="21" t="s">
        <v>55</v>
      </c>
      <c r="B47" s="29" t="s">
        <v>56</v>
      </c>
      <c r="C47" s="30">
        <v>17142.5</v>
      </c>
      <c r="D47" s="30">
        <v>977.9</v>
      </c>
      <c r="E47" s="30">
        <v>18120.4</v>
      </c>
      <c r="F47" s="30">
        <v>4944.1</v>
      </c>
      <c r="G47" s="30">
        <v>0</v>
      </c>
      <c r="H47" s="30">
        <v>4944.1</v>
      </c>
      <c r="I47" s="30">
        <v>5196.2</v>
      </c>
      <c r="J47" s="30">
        <v>991.3</v>
      </c>
      <c r="K47" s="30">
        <v>6187.5</v>
      </c>
      <c r="L47" s="30">
        <v>3319.3</v>
      </c>
      <c r="M47" s="30">
        <v>-135.8</v>
      </c>
      <c r="N47" s="30">
        <v>3183.5</v>
      </c>
      <c r="O47" s="30">
        <v>3682.9</v>
      </c>
      <c r="P47" s="30">
        <v>122.4</v>
      </c>
      <c r="Q47" s="30">
        <v>3805.3</v>
      </c>
    </row>
    <row r="48" spans="1:17" s="28" customFormat="1" ht="15.75">
      <c r="A48" s="25" t="s">
        <v>57</v>
      </c>
      <c r="B48" s="26" t="s">
        <v>58</v>
      </c>
      <c r="C48" s="27">
        <v>230</v>
      </c>
      <c r="D48" s="27">
        <v>181.1</v>
      </c>
      <c r="E48" s="27">
        <v>411.1</v>
      </c>
      <c r="F48" s="27">
        <v>127.8</v>
      </c>
      <c r="G48" s="27">
        <v>0</v>
      </c>
      <c r="H48" s="27">
        <v>127.8</v>
      </c>
      <c r="I48" s="27">
        <v>40.6</v>
      </c>
      <c r="J48" s="27">
        <v>181.1</v>
      </c>
      <c r="K48" s="27">
        <v>221.7</v>
      </c>
      <c r="L48" s="27">
        <v>30.4</v>
      </c>
      <c r="M48" s="27">
        <v>0</v>
      </c>
      <c r="N48" s="27">
        <v>30.4</v>
      </c>
      <c r="O48" s="27">
        <v>31.2</v>
      </c>
      <c r="P48" s="27">
        <v>0</v>
      </c>
      <c r="Q48" s="27">
        <v>31.2</v>
      </c>
    </row>
    <row r="49" spans="1:17" s="28" customFormat="1" ht="15.75">
      <c r="A49" s="25" t="s">
        <v>57</v>
      </c>
      <c r="B49" s="26" t="s">
        <v>59</v>
      </c>
      <c r="C49" s="27">
        <v>20</v>
      </c>
      <c r="D49" s="27">
        <v>0</v>
      </c>
      <c r="E49" s="27">
        <v>20</v>
      </c>
      <c r="F49" s="27">
        <v>5.5</v>
      </c>
      <c r="G49" s="27">
        <v>0</v>
      </c>
      <c r="H49" s="27">
        <v>5.5</v>
      </c>
      <c r="I49" s="27">
        <v>5.7</v>
      </c>
      <c r="J49" s="27">
        <v>0</v>
      </c>
      <c r="K49" s="27">
        <v>5.7</v>
      </c>
      <c r="L49" s="27">
        <v>4.3</v>
      </c>
      <c r="M49" s="27">
        <v>0</v>
      </c>
      <c r="N49" s="27">
        <v>4.3</v>
      </c>
      <c r="O49" s="27">
        <v>4.5</v>
      </c>
      <c r="P49" s="27">
        <v>0</v>
      </c>
      <c r="Q49" s="27">
        <v>4.5</v>
      </c>
    </row>
    <row r="50" spans="1:17" s="28" customFormat="1" ht="15.75">
      <c r="A50" s="25" t="s">
        <v>57</v>
      </c>
      <c r="B50" s="26" t="s">
        <v>60</v>
      </c>
      <c r="C50" s="27">
        <v>132.4</v>
      </c>
      <c r="D50" s="27">
        <v>38</v>
      </c>
      <c r="E50" s="27">
        <v>170.4</v>
      </c>
      <c r="F50" s="27">
        <v>52.5</v>
      </c>
      <c r="G50" s="27">
        <v>0</v>
      </c>
      <c r="H50" s="27">
        <v>52.5</v>
      </c>
      <c r="I50" s="27">
        <v>31.8</v>
      </c>
      <c r="J50" s="27">
        <v>38</v>
      </c>
      <c r="K50" s="27">
        <v>69.8</v>
      </c>
      <c r="L50" s="27">
        <v>23.8</v>
      </c>
      <c r="M50" s="27">
        <v>0</v>
      </c>
      <c r="N50" s="27">
        <v>23.8</v>
      </c>
      <c r="O50" s="27">
        <v>24.3</v>
      </c>
      <c r="P50" s="27">
        <v>0</v>
      </c>
      <c r="Q50" s="27">
        <v>24.3</v>
      </c>
    </row>
    <row r="51" spans="1:17" s="28" customFormat="1" ht="15.75">
      <c r="A51" s="25" t="s">
        <v>57</v>
      </c>
      <c r="B51" s="26" t="s">
        <v>61</v>
      </c>
      <c r="C51" s="27">
        <v>680</v>
      </c>
      <c r="D51" s="27">
        <v>0</v>
      </c>
      <c r="E51" s="27">
        <v>680</v>
      </c>
      <c r="F51" s="27">
        <v>213.6</v>
      </c>
      <c r="G51" s="27">
        <v>0</v>
      </c>
      <c r="H51" s="27">
        <v>213.6</v>
      </c>
      <c r="I51" s="27">
        <v>207.2</v>
      </c>
      <c r="J51" s="27">
        <v>0</v>
      </c>
      <c r="K51" s="27">
        <v>207.2</v>
      </c>
      <c r="L51" s="27">
        <v>107.5</v>
      </c>
      <c r="M51" s="27">
        <v>0</v>
      </c>
      <c r="N51" s="27">
        <v>107.5</v>
      </c>
      <c r="O51" s="27">
        <v>151.7</v>
      </c>
      <c r="P51" s="27">
        <v>0</v>
      </c>
      <c r="Q51" s="27">
        <v>151.7</v>
      </c>
    </row>
    <row r="52" spans="1:17" s="28" customFormat="1" ht="15.75">
      <c r="A52" s="25" t="s">
        <v>57</v>
      </c>
      <c r="B52" s="26" t="s">
        <v>62</v>
      </c>
      <c r="C52" s="27">
        <v>2838.3</v>
      </c>
      <c r="D52" s="27">
        <v>353.6</v>
      </c>
      <c r="E52" s="27">
        <v>3191.9</v>
      </c>
      <c r="F52" s="27">
        <v>1080.8</v>
      </c>
      <c r="G52" s="27">
        <v>0</v>
      </c>
      <c r="H52" s="27">
        <v>1080.8</v>
      </c>
      <c r="I52" s="27">
        <v>898.2</v>
      </c>
      <c r="J52" s="27">
        <v>353.6</v>
      </c>
      <c r="K52" s="27">
        <v>1251.8</v>
      </c>
      <c r="L52" s="27">
        <v>122.4</v>
      </c>
      <c r="M52" s="27">
        <v>-122.4</v>
      </c>
      <c r="N52" s="27">
        <v>0</v>
      </c>
      <c r="O52" s="27">
        <v>736.9</v>
      </c>
      <c r="P52" s="27">
        <v>122.4</v>
      </c>
      <c r="Q52" s="27">
        <v>859.3</v>
      </c>
    </row>
    <row r="53" spans="1:17" s="28" customFormat="1" ht="15.75">
      <c r="A53" s="25" t="s">
        <v>57</v>
      </c>
      <c r="B53" s="26" t="s">
        <v>63</v>
      </c>
      <c r="C53" s="27">
        <v>130</v>
      </c>
      <c r="D53" s="27">
        <v>0</v>
      </c>
      <c r="E53" s="27">
        <v>130</v>
      </c>
      <c r="F53" s="27">
        <v>36.8</v>
      </c>
      <c r="G53" s="27">
        <v>0</v>
      </c>
      <c r="H53" s="27">
        <v>36.8</v>
      </c>
      <c r="I53" s="27">
        <v>36.7</v>
      </c>
      <c r="J53" s="27">
        <v>13.4</v>
      </c>
      <c r="K53" s="27">
        <v>50.1</v>
      </c>
      <c r="L53" s="27">
        <v>28.2</v>
      </c>
      <c r="M53" s="27">
        <v>-13.4</v>
      </c>
      <c r="N53" s="27">
        <v>14.8</v>
      </c>
      <c r="O53" s="27">
        <v>28.3</v>
      </c>
      <c r="P53" s="27">
        <v>0</v>
      </c>
      <c r="Q53" s="27">
        <v>28.3</v>
      </c>
    </row>
    <row r="54" spans="1:17" s="28" customFormat="1" ht="15.75">
      <c r="A54" s="25" t="s">
        <v>57</v>
      </c>
      <c r="B54" s="26" t="s">
        <v>64</v>
      </c>
      <c r="C54" s="27">
        <v>1820.9</v>
      </c>
      <c r="D54" s="27">
        <v>200</v>
      </c>
      <c r="E54" s="27">
        <v>2020.9</v>
      </c>
      <c r="F54" s="27">
        <v>663.1</v>
      </c>
      <c r="G54" s="27">
        <v>0</v>
      </c>
      <c r="H54" s="27">
        <v>663.1</v>
      </c>
      <c r="I54" s="27">
        <v>569.9</v>
      </c>
      <c r="J54" s="27">
        <v>200</v>
      </c>
      <c r="K54" s="27">
        <v>769.9</v>
      </c>
      <c r="L54" s="27">
        <v>94.2</v>
      </c>
      <c r="M54" s="27">
        <v>0</v>
      </c>
      <c r="N54" s="27">
        <v>94.2</v>
      </c>
      <c r="O54" s="27">
        <v>493.7</v>
      </c>
      <c r="P54" s="27">
        <v>0</v>
      </c>
      <c r="Q54" s="27">
        <v>493.7</v>
      </c>
    </row>
    <row r="55" spans="1:17" s="28" customFormat="1" ht="15.75">
      <c r="A55" s="25" t="s">
        <v>57</v>
      </c>
      <c r="B55" s="26" t="s">
        <v>65</v>
      </c>
      <c r="C55" s="27">
        <v>2687</v>
      </c>
      <c r="D55" s="27">
        <v>205.2</v>
      </c>
      <c r="E55" s="27">
        <v>2892.2</v>
      </c>
      <c r="F55" s="27">
        <v>461.1</v>
      </c>
      <c r="G55" s="27">
        <v>0</v>
      </c>
      <c r="H55" s="27">
        <v>461.1</v>
      </c>
      <c r="I55" s="27">
        <v>926.1</v>
      </c>
      <c r="J55" s="27">
        <v>205.2</v>
      </c>
      <c r="K55" s="27">
        <v>1131.3</v>
      </c>
      <c r="L55" s="27">
        <v>984.5</v>
      </c>
      <c r="M55" s="27">
        <v>0</v>
      </c>
      <c r="N55" s="27">
        <v>984.5</v>
      </c>
      <c r="O55" s="27">
        <v>315.3</v>
      </c>
      <c r="P55" s="27">
        <v>0</v>
      </c>
      <c r="Q55" s="27">
        <v>315.3</v>
      </c>
    </row>
    <row r="56" spans="1:17" s="28" customFormat="1" ht="15.75">
      <c r="A56" s="25" t="s">
        <v>66</v>
      </c>
      <c r="B56" s="26" t="s">
        <v>67</v>
      </c>
      <c r="C56" s="27">
        <v>8603.9</v>
      </c>
      <c r="D56" s="27">
        <v>0</v>
      </c>
      <c r="E56" s="27">
        <v>8603.9</v>
      </c>
      <c r="F56" s="27">
        <v>2302.9</v>
      </c>
      <c r="G56" s="27">
        <v>0</v>
      </c>
      <c r="H56" s="27">
        <v>2302.9</v>
      </c>
      <c r="I56" s="27">
        <v>2480</v>
      </c>
      <c r="J56" s="27">
        <v>0</v>
      </c>
      <c r="K56" s="27">
        <v>2480</v>
      </c>
      <c r="L56" s="27">
        <v>1924</v>
      </c>
      <c r="M56" s="27">
        <v>0</v>
      </c>
      <c r="N56" s="27">
        <v>1924</v>
      </c>
      <c r="O56" s="27">
        <v>1897</v>
      </c>
      <c r="P56" s="27">
        <v>0</v>
      </c>
      <c r="Q56" s="27">
        <v>1897</v>
      </c>
    </row>
    <row r="57" spans="1:17" ht="15.75">
      <c r="A57" s="21"/>
      <c r="B57" s="22" t="s">
        <v>68</v>
      </c>
      <c r="C57" s="23">
        <f>112091.3-2992.1</f>
        <v>109099.2</v>
      </c>
      <c r="D57" s="23">
        <f>-12233.53+2992.1</f>
        <v>-9241.43</v>
      </c>
      <c r="E57" s="23">
        <v>99857.77</v>
      </c>
      <c r="F57" s="23">
        <v>30325</v>
      </c>
      <c r="G57" s="23">
        <v>0</v>
      </c>
      <c r="H57" s="23">
        <v>30325</v>
      </c>
      <c r="I57" s="23">
        <v>34873.3</v>
      </c>
      <c r="J57" s="23">
        <v>-8138.13</v>
      </c>
      <c r="K57" s="23">
        <v>26735.17</v>
      </c>
      <c r="L57" s="23">
        <v>25396.1</v>
      </c>
      <c r="M57" s="23">
        <v>-2758.1</v>
      </c>
      <c r="N57" s="23">
        <v>22638</v>
      </c>
      <c r="O57" s="23">
        <v>21496.9</v>
      </c>
      <c r="P57" s="23">
        <v>-1337.3</v>
      </c>
      <c r="Q57" s="23">
        <v>20159.6</v>
      </c>
    </row>
    <row r="58" ht="7.5" customHeight="1"/>
    <row r="59" ht="12.75" hidden="1"/>
    <row r="60" ht="12.75" hidden="1"/>
    <row r="61" ht="12.75" hidden="1"/>
    <row r="62" spans="1:5" ht="31.5" customHeight="1">
      <c r="A62" s="33" t="s">
        <v>73</v>
      </c>
      <c r="B62" s="33"/>
      <c r="C62" s="33"/>
      <c r="D62" s="33"/>
      <c r="E62" s="33"/>
    </row>
    <row r="63" spans="1:8" ht="12.75" customHeight="1">
      <c r="A63" t="s">
        <v>0</v>
      </c>
      <c r="B63" s="14"/>
      <c r="C63" s="3"/>
      <c r="D63" s="3"/>
      <c r="E63" s="2"/>
      <c r="F63" s="2"/>
      <c r="G63" s="1"/>
      <c r="H63" s="1"/>
    </row>
    <row r="64" ht="12.75"/>
    <row r="65" ht="12.75"/>
    <row r="66" ht="12.75"/>
    <row r="67" ht="15.75">
      <c r="C67" s="9">
        <f>C57-109099.2</f>
        <v>0</v>
      </c>
    </row>
    <row r="128" ht="15.75">
      <c r="B128" s="18" t="s">
        <v>71</v>
      </c>
    </row>
    <row r="129" ht="15.75">
      <c r="B129" s="18" t="s">
        <v>72</v>
      </c>
    </row>
  </sheetData>
  <mergeCells count="2">
    <mergeCell ref="B5:D5"/>
    <mergeCell ref="A62:E62"/>
  </mergeCells>
  <printOptions/>
  <pageMargins left="1.1811023622047245" right="0.3937007874015748" top="0.7874015748031497" bottom="0.7874015748031497" header="0.5118110236220472" footer="0.5118110236220472"/>
  <pageSetup fitToHeight="57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msmain</cp:lastModifiedBy>
  <cp:lastPrinted>2007-06-22T08:45:19Z</cp:lastPrinted>
  <dcterms:created xsi:type="dcterms:W3CDTF">2005-12-28T19:43:42Z</dcterms:created>
  <dcterms:modified xsi:type="dcterms:W3CDTF">2007-07-31T04:08:19Z</dcterms:modified>
  <cp:category/>
  <cp:version/>
  <cp:contentType/>
  <cp:contentStatus/>
</cp:coreProperties>
</file>