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Дор_фонд" sheetId="2" r:id="rId2"/>
  </sheets>
  <definedNames>
    <definedName name="Z_03E9FE6B_F332_11D7_AC07_00D0B7BFB203_.wvu.PrintArea" localSheetId="1" hidden="1">'Дор_фонд'!$B$5:$B$8</definedName>
    <definedName name="Z_03E9FE6B_F332_11D7_AC07_00D0B7BFB203_.wvu.PrintArea" localSheetId="0" hidden="1">'ФНР_1вар (2)'!$B$1:$E$15</definedName>
    <definedName name="Z_03E9FE6B_F332_11D7_AC07_00D0B7BFB203_.wvu.PrintTitles" localSheetId="1" hidden="1">'Дор_фонд'!#REF!</definedName>
    <definedName name="Z_03E9FE6B_F332_11D7_AC07_00D0B7BFB203_.wvu.PrintTitles" localSheetId="0" hidden="1">'ФНР_1вар (2)'!$7:$7</definedName>
    <definedName name="Z_1408D4E0_F4B5_11D7_870F_009027A6C48C_.wvu.Cols" localSheetId="1" hidden="1">'Дор_фонд'!#REF!</definedName>
    <definedName name="Z_1408D4E0_F4B5_11D7_870F_009027A6C48C_.wvu.Cols" localSheetId="0" hidden="1">'ФНР_1вар (2)'!#REF!</definedName>
    <definedName name="Z_1408D4E0_F4B5_11D7_870F_009027A6C48C_.wvu.PrintArea" localSheetId="1" hidden="1">'Дор_фонд'!$B$5:$B$8</definedName>
    <definedName name="Z_1408D4E0_F4B5_11D7_870F_009027A6C48C_.wvu.PrintArea" localSheetId="0" hidden="1">'ФНР_1вар (2)'!$B$1:$E$15</definedName>
    <definedName name="Z_1408D4E0_F4B5_11D7_870F_009027A6C48C_.wvu.PrintTitles" localSheetId="1" hidden="1">'Дор_фонд'!#REF!</definedName>
    <definedName name="Z_1408D4E0_F4B5_11D7_870F_009027A6C48C_.wvu.PrintTitles" localSheetId="0" hidden="1">'ФНР_1вар (2)'!$7:$7</definedName>
    <definedName name="Z_1BE592D6_7812_4E19_9AC7_C8102C6FECCF_.wvu.Cols" localSheetId="1" hidden="1">'Дор_фонд'!#REF!,'Дор_фонд'!#REF!,'Дор_фонд'!#REF!,'Дор_фонд'!#REF!,'Дор_фонд'!#REF!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'Дор_фонд'!$B$5:$B$8</definedName>
    <definedName name="Z_1BE592D6_7812_4E19_9AC7_C8102C6FECCF_.wvu.PrintArea" localSheetId="0" hidden="1">'ФНР_1вар (2)'!$B$1:$H$15</definedName>
    <definedName name="Z_1BE592D6_7812_4E19_9AC7_C8102C6FECCF_.wvu.PrintTitles" localSheetId="1" hidden="1">'Дор_фонд'!#REF!</definedName>
    <definedName name="Z_1BE592D6_7812_4E19_9AC7_C8102C6FECCF_.wvu.PrintTitles" localSheetId="0" hidden="1">'ФНР_1вар (2)'!$7:$7</definedName>
    <definedName name="Z_1BE592D6_7812_4E19_9AC7_C8102C6FECCF_.wvu.Rows" localSheetId="1" hidden="1">'Дор_фонд'!#REF!,'Дор_фонд'!#REF!,'Дор_фонд'!#REF!,'Дор_фонд'!#REF!,'Дор_фонд'!#REF!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'Дор_фонд'!#REF!,'Дор_фонд'!#REF!,'Дор_фонд'!#REF!,'Дор_фонд'!#REF!,'Дор_фонд'!#REF!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'Дор_фонд'!#REF!</definedName>
    <definedName name="Z_3AE60815_C3B9_4576_B22C_FD300646EDB0_.wvu.Cols" localSheetId="0" hidden="1">'ФНР_1вар (2)'!#REF!</definedName>
    <definedName name="Z_3AE60815_C3B9_4576_B22C_FD300646EDB0_.wvu.PrintArea" localSheetId="1" hidden="1">'Дор_фонд'!$B$5:$B$8</definedName>
    <definedName name="Z_3AE60815_C3B9_4576_B22C_FD300646EDB0_.wvu.PrintArea" localSheetId="0" hidden="1">'ФНР_1вар (2)'!$B$1:$E$15</definedName>
    <definedName name="Z_3AE60815_C3B9_4576_B22C_FD300646EDB0_.wvu.PrintTitles" localSheetId="1" hidden="1">'Дор_фонд'!#REF!</definedName>
    <definedName name="Z_3AE60815_C3B9_4576_B22C_FD300646EDB0_.wvu.PrintTitles" localSheetId="0" hidden="1">'ФНР_1вар (2)'!$7:$7</definedName>
    <definedName name="Z_4278F54F_EC7E_4645_84D7_77A328CF1819_.wvu.Cols" localSheetId="1" hidden="1">'Дор_фонд'!#REF!</definedName>
    <definedName name="Z_4278F54F_EC7E_4645_84D7_77A328CF1819_.wvu.Cols" localSheetId="0" hidden="1">'ФНР_1вар (2)'!#REF!</definedName>
    <definedName name="Z_4278F54F_EC7E_4645_84D7_77A328CF1819_.wvu.PrintArea" localSheetId="1" hidden="1">'Дор_фонд'!$B$5:$B$8</definedName>
    <definedName name="Z_4278F54F_EC7E_4645_84D7_77A328CF1819_.wvu.PrintArea" localSheetId="0" hidden="1">'ФНР_1вар (2)'!$B$1:$E$15</definedName>
    <definedName name="Z_4278F54F_EC7E_4645_84D7_77A328CF1819_.wvu.PrintTitles" localSheetId="1" hidden="1">'Дор_фонд'!#REF!</definedName>
    <definedName name="Z_4278F54F_EC7E_4645_84D7_77A328CF1819_.wvu.PrintTitles" localSheetId="0" hidden="1">'ФНР_1вар (2)'!$7:$7</definedName>
    <definedName name="Z_65F87CC0_F8E2_11D7_A9EF_009027A6C22F_.wvu.Cols" localSheetId="1" hidden="1">'Дор_фонд'!#REF!</definedName>
    <definedName name="Z_65F87CC0_F8E2_11D7_A9EF_009027A6C22F_.wvu.Cols" localSheetId="0" hidden="1">'ФНР_1вар (2)'!#REF!</definedName>
    <definedName name="Z_65F87CC0_F8E2_11D7_A9EF_009027A6C22F_.wvu.PrintArea" localSheetId="1" hidden="1">'Дор_фонд'!$B$5:$B$8</definedName>
    <definedName name="Z_65F87CC0_F8E2_11D7_A9EF_009027A6C22F_.wvu.PrintArea" localSheetId="0" hidden="1">'ФНР_1вар (2)'!$B$1:$E$15</definedName>
    <definedName name="Z_65F87CC0_F8E2_11D7_A9EF_009027A6C22F_.wvu.PrintTitles" localSheetId="1" hidden="1">'Дор_фонд'!#REF!</definedName>
    <definedName name="Z_65F87CC0_F8E2_11D7_A9EF_009027A6C22F_.wvu.PrintTitles" localSheetId="0" hidden="1">'ФНР_1вар (2)'!$7:$7</definedName>
    <definedName name="Z_686728B7_1C9F_46D9_AE81_F3BADB85CE99_.wvu.Cols" localSheetId="0" hidden="1">'ФНР_1вар (2)'!$E:$H</definedName>
    <definedName name="Z_686728B7_1C9F_46D9_AE81_F3BADB85CE99_.wvu.PrintArea" localSheetId="1" hidden="1">'Дор_фонд'!$A$5:$E$44</definedName>
    <definedName name="Z_686728B7_1C9F_46D9_AE81_F3BADB85CE99_.wvu.PrintArea" localSheetId="0" hidden="1">'ФНР_1вар (2)'!$A$1:$K$15</definedName>
    <definedName name="Z_686728B7_1C9F_46D9_AE81_F3BADB85CE99_.wvu.PrintTitles" localSheetId="1" hidden="1">'Дор_фонд'!$9:$9</definedName>
    <definedName name="Z_686728B7_1C9F_46D9_AE81_F3BADB85CE99_.wvu.PrintTitles" localSheetId="0" hidden="1">'ФНР_1вар (2)'!$7:$7</definedName>
    <definedName name="Z_686728B7_1C9F_46D9_AE81_F3BADB85CE99_.wvu.Rows" localSheetId="1" hidden="1">'Дор_фонд'!$85:$85</definedName>
    <definedName name="Z_6F7F2B2F_4324_4976_8A65_77BA0A61269D_.wvu.Cols" localSheetId="1" hidden="1">'Дор_фонд'!#REF!,'Дор_фонд'!#REF!,'Дор_фонд'!#REF!,'Дор_фонд'!#REF!,'Дор_фонд'!#REF!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'Дор_фонд'!$B$5:$B$8</definedName>
    <definedName name="Z_6F7F2B2F_4324_4976_8A65_77BA0A61269D_.wvu.PrintArea" localSheetId="0" hidden="1">'ФНР_1вар (2)'!$B$1:$H$15</definedName>
    <definedName name="Z_6F7F2B2F_4324_4976_8A65_77BA0A61269D_.wvu.PrintTitles" localSheetId="1" hidden="1">'Дор_фонд'!#REF!</definedName>
    <definedName name="Z_6F7F2B2F_4324_4976_8A65_77BA0A61269D_.wvu.PrintTitles" localSheetId="0" hidden="1">'ФНР_1вар (2)'!$7:$7</definedName>
    <definedName name="Z_6F7F2B2F_4324_4976_8A65_77BA0A61269D_.wvu.Rows" localSheetId="1" hidden="1">'Дор_фонд'!#REF!,'Дор_фонд'!#REF!,'Дор_фонд'!#REF!,'Дор_фонд'!#REF!,'Дор_фонд'!#REF!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'Дор_фонд'!#REF!,'Дор_фонд'!#REF!,'Дор_фонд'!#REF!,'Дор_фонд'!#REF!,'Дор_фонд'!#REF!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'Дор_фонд'!$B$5:$B$8</definedName>
    <definedName name="Z_A13C28EB_AC64_4D61_983B_364D23C66144_.wvu.PrintArea" localSheetId="0" hidden="1">'ФНР_1вар (2)'!$B$1:$G$15</definedName>
    <definedName name="Z_A13C28EB_AC64_4D61_983B_364D23C66144_.wvu.PrintTitles" localSheetId="1" hidden="1">'Дор_фонд'!#REF!</definedName>
    <definedName name="Z_A13C28EB_AC64_4D61_983B_364D23C66144_.wvu.PrintTitles" localSheetId="0" hidden="1">'ФНР_1вар (2)'!$7:$7</definedName>
    <definedName name="Z_A13C28EB_AC64_4D61_983B_364D23C66144_.wvu.Rows" localSheetId="1" hidden="1">'Дор_фонд'!#REF!,'Дор_фонд'!#REF!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'Дор_фонд'!#REF!</definedName>
    <definedName name="Z_AD4FE466_0F42_4980_803F_8C55183A8122_.wvu.Cols" localSheetId="0" hidden="1">'ФНР_1вар (2)'!#REF!</definedName>
    <definedName name="Z_AD4FE466_0F42_4980_803F_8C55183A8122_.wvu.PrintArea" localSheetId="1" hidden="1">'Дор_фонд'!$B$5:$B$8</definedName>
    <definedName name="Z_AD4FE466_0F42_4980_803F_8C55183A8122_.wvu.PrintArea" localSheetId="0" hidden="1">'ФНР_1вар (2)'!$B$1:$E$15</definedName>
    <definedName name="Z_AD4FE466_0F42_4980_803F_8C55183A8122_.wvu.PrintTitles" localSheetId="1" hidden="1">'Дор_фонд'!#REF!</definedName>
    <definedName name="Z_AD4FE466_0F42_4980_803F_8C55183A8122_.wvu.PrintTitles" localSheetId="0" hidden="1">'ФНР_1вар (2)'!$7:$7</definedName>
    <definedName name="Z_B2183CD4_D9E8_4C2D_AE8D_0DDB3DC1144D_.wvu.Cols" localSheetId="0" hidden="1">'ФНР_1вар (2)'!$E:$H</definedName>
    <definedName name="Z_B2183CD4_D9E8_4C2D_AE8D_0DDB3DC1144D_.wvu.PrintArea" localSheetId="1" hidden="1">'Дор_фонд'!$A$5:$E$44</definedName>
    <definedName name="Z_B2183CD4_D9E8_4C2D_AE8D_0DDB3DC1144D_.wvu.PrintArea" localSheetId="0" hidden="1">'ФНР_1вар (2)'!$A$1:$K$15</definedName>
    <definedName name="Z_B2183CD4_D9E8_4C2D_AE8D_0DDB3DC1144D_.wvu.PrintTitles" localSheetId="1" hidden="1">'Дор_фонд'!$9:$9</definedName>
    <definedName name="Z_B2183CD4_D9E8_4C2D_AE8D_0DDB3DC1144D_.wvu.PrintTitles" localSheetId="0" hidden="1">'ФНР_1вар (2)'!$7:$7</definedName>
    <definedName name="Z_B2183CD4_D9E8_4C2D_AE8D_0DDB3DC1144D_.wvu.Rows" localSheetId="1" hidden="1">'Дор_фонд'!$41:$43,'Дор_фонд'!$85:$85</definedName>
    <definedName name="Z_B9A8CEB3_DC7C_4EFD_BBA7_0912B75638E9_.wvu.Cols" localSheetId="0" hidden="1">'ФНР_1вар (2)'!$E:$H</definedName>
    <definedName name="Z_B9A8CEB3_DC7C_4EFD_BBA7_0912B75638E9_.wvu.PrintArea" localSheetId="1" hidden="1">'Дор_фонд'!$A$5:$E$44</definedName>
    <definedName name="Z_B9A8CEB3_DC7C_4EFD_BBA7_0912B75638E9_.wvu.PrintArea" localSheetId="0" hidden="1">'ФНР_1вар (2)'!$A$1:$K$15</definedName>
    <definedName name="Z_B9A8CEB3_DC7C_4EFD_BBA7_0912B75638E9_.wvu.PrintTitles" localSheetId="1" hidden="1">'Дор_фонд'!$9:$9</definedName>
    <definedName name="Z_B9A8CEB3_DC7C_4EFD_BBA7_0912B75638E9_.wvu.PrintTitles" localSheetId="0" hidden="1">'ФНР_1вар (2)'!$7:$7</definedName>
    <definedName name="Z_B9A8CEB3_DC7C_4EFD_BBA7_0912B75638E9_.wvu.Rows" localSheetId="1" hidden="1">'Дор_фонд'!$85:$85</definedName>
    <definedName name="Z_B9EC7D41_008A_11D8_9D04_009027A6C496_.wvu.PrintArea" localSheetId="1" hidden="1">'Дор_фонд'!$B$5:$B$8</definedName>
    <definedName name="Z_B9EC7D41_008A_11D8_9D04_009027A6C496_.wvu.PrintArea" localSheetId="0" hidden="1">'ФНР_1вар (2)'!$B$1:$E$15</definedName>
    <definedName name="Z_B9EC7D41_008A_11D8_9D04_009027A6C496_.wvu.PrintTitles" localSheetId="1" hidden="1">'Дор_фонд'!#REF!</definedName>
    <definedName name="Z_B9EC7D41_008A_11D8_9D04_009027A6C496_.wvu.PrintTitles" localSheetId="0" hidden="1">'ФНР_1вар (2)'!$7:$7</definedName>
    <definedName name="Z_C77813EF_DB5F_4A3D_AC46_41F35E51795F_.wvu.Cols" localSheetId="1" hidden="1">'Дор_фонд'!#REF!,'Дор_фонд'!#REF!,'Дор_фонд'!#REF!,'Дор_фонд'!#REF!,'Дор_фонд'!#REF!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'Дор_фонд'!$B$5:$B$8</definedName>
    <definedName name="Z_C77813EF_DB5F_4A3D_AC46_41F35E51795F_.wvu.PrintArea" localSheetId="0" hidden="1">'ФНР_1вар (2)'!$B$1:$G$15</definedName>
    <definedName name="Z_C77813EF_DB5F_4A3D_AC46_41F35E51795F_.wvu.PrintTitles" localSheetId="1" hidden="1">'Дор_фонд'!#REF!</definedName>
    <definedName name="Z_C77813EF_DB5F_4A3D_AC46_41F35E51795F_.wvu.PrintTitles" localSheetId="0" hidden="1">'ФНР_1вар (2)'!$7:$7</definedName>
    <definedName name="Z_C77813EF_DB5F_4A3D_AC46_41F35E51795F_.wvu.Rows" localSheetId="1" hidden="1">'Дор_фонд'!#REF!,'Дор_фонд'!#REF!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'Дор_фонд'!#REF!</definedName>
    <definedName name="Z_CA051906_837A_4904_91DB_9E6912B5AB6E_.wvu.Cols" localSheetId="0" hidden="1">'ФНР_1вар (2)'!#REF!</definedName>
    <definedName name="Z_CA051906_837A_4904_91DB_9E6912B5AB6E_.wvu.PrintArea" localSheetId="1" hidden="1">'Дор_фонд'!$B$5:$B$8</definedName>
    <definedName name="Z_CA051906_837A_4904_91DB_9E6912B5AB6E_.wvu.PrintArea" localSheetId="0" hidden="1">'ФНР_1вар (2)'!$B$1:$E$15</definedName>
    <definedName name="Z_CA051906_837A_4904_91DB_9E6912B5AB6E_.wvu.PrintTitles" localSheetId="1" hidden="1">'Дор_фонд'!#REF!</definedName>
    <definedName name="Z_CA051906_837A_4904_91DB_9E6912B5AB6E_.wvu.PrintTitles" localSheetId="0" hidden="1">'ФНР_1вар (2)'!$7:$7</definedName>
    <definedName name="Z_D55972E9_67B4_4688_A9DB_4AE445FAF453_.wvu.Cols" localSheetId="1" hidden="1">'Дор_фонд'!#REF!,'Дор_фонд'!#REF!,'Дор_фонд'!#REF!,'Дор_фонд'!#REF!,'Дор_фонд'!#REF!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'Дор_фонд'!$B$5:$B$8</definedName>
    <definedName name="Z_D55972E9_67B4_4688_A9DB_4AE445FAF453_.wvu.PrintArea" localSheetId="0" hidden="1">'ФНР_1вар (2)'!$B$1:$H$15</definedName>
    <definedName name="Z_D55972E9_67B4_4688_A9DB_4AE445FAF453_.wvu.PrintTitles" localSheetId="1" hidden="1">'Дор_фонд'!#REF!</definedName>
    <definedName name="Z_D55972E9_67B4_4688_A9DB_4AE445FAF453_.wvu.PrintTitles" localSheetId="0" hidden="1">'ФНР_1вар (2)'!$7:$7</definedName>
    <definedName name="Z_D55972E9_67B4_4688_A9DB_4AE445FAF453_.wvu.Rows" localSheetId="1" hidden="1">'Дор_фонд'!#REF!,'Дор_фонд'!#REF!,'Дор_фонд'!#REF!,'Дор_фонд'!#REF!,'Дор_фонд'!#REF!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6EF9AF_5045_4C68_92A8_CFF70B2817C0_.wvu.Cols" localSheetId="0" hidden="1">'ФНР_1вар (2)'!$E:$H</definedName>
    <definedName name="Z_D56EF9AF_5045_4C68_92A8_CFF70B2817C0_.wvu.PrintArea" localSheetId="1" hidden="1">'Дор_фонд'!$A$5:$E$44</definedName>
    <definedName name="Z_D56EF9AF_5045_4C68_92A8_CFF70B2817C0_.wvu.PrintArea" localSheetId="0" hidden="1">'ФНР_1вар (2)'!$A$1:$K$15</definedName>
    <definedName name="Z_D56EF9AF_5045_4C68_92A8_CFF70B2817C0_.wvu.PrintTitles" localSheetId="1" hidden="1">'Дор_фонд'!$9:$9</definedName>
    <definedName name="Z_D56EF9AF_5045_4C68_92A8_CFF70B2817C0_.wvu.PrintTitles" localSheetId="0" hidden="1">'ФНР_1вар (2)'!$7:$7</definedName>
    <definedName name="Z_D56EF9AF_5045_4C68_92A8_CFF70B2817C0_.wvu.Rows" localSheetId="1" hidden="1">'Дор_фонд'!$85:$85</definedName>
    <definedName name="Z_FADAD500_4DBE_11D8_A5E1_009027A6C50C_.wvu.PrintArea" localSheetId="1" hidden="1">'Дор_фонд'!$B$5:$B$8</definedName>
    <definedName name="Z_FADAD500_4DBE_11D8_A5E1_009027A6C50C_.wvu.PrintArea" localSheetId="0" hidden="1">'ФНР_1вар (2)'!$B$1:$E$15</definedName>
    <definedName name="Z_FADAD500_4DBE_11D8_A5E1_009027A6C50C_.wvu.PrintTitles" localSheetId="1" hidden="1">'Дор_фонд'!#REF!</definedName>
    <definedName name="Z_FADAD500_4DBE_11D8_A5E1_009027A6C50C_.wvu.PrintTitles" localSheetId="0" hidden="1">'ФНР_1вар (2)'!$7:$7</definedName>
    <definedName name="_xlnm.Print_Titles" localSheetId="1">'Дор_фонд'!$9:$9</definedName>
    <definedName name="_xlnm.Print_Titles" localSheetId="0">'ФНР_1вар (2)'!$7:$7</definedName>
    <definedName name="_xlnm.Print_Area" localSheetId="1">'Дор_фонд'!$A$1:$I$92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<sst xmlns="http://schemas.openxmlformats.org/spreadsheetml/2006/main" count="114" uniqueCount="96">
  <si>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</si>
  <si>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</si>
  <si>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</si>
  <si>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</si>
  <si>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</si>
  <si>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</si>
  <si>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</si>
  <si>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</si>
  <si>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</si>
  <si>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</si>
  <si>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</si>
  <si>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</si>
  <si>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</si>
  <si>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</si>
  <si>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</si>
  <si>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</si>
  <si>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</si>
  <si>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</si>
  <si>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</si>
  <si>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</si>
  <si>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</si>
  <si>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</si>
  <si>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</si>
  <si>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</si>
  <si>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</si>
  <si>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</si>
  <si>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I</t>
  </si>
  <si>
    <t>Доходы, в том числе:</t>
  </si>
  <si>
    <t>1.</t>
  </si>
  <si>
    <t>2.</t>
  </si>
  <si>
    <t>3.</t>
  </si>
  <si>
    <t>4.</t>
  </si>
  <si>
    <t>5.</t>
  </si>
  <si>
    <t>6.</t>
  </si>
  <si>
    <t>7.</t>
  </si>
  <si>
    <t>II</t>
  </si>
  <si>
    <t>Расходы, в том числе:</t>
  </si>
  <si>
    <t>УЖКХ ТиС, из них:</t>
  </si>
  <si>
    <t>УВГТ Администрации ЗАТО Северск, из них:</t>
  </si>
  <si>
    <t>УКС Администрации ЗАТО Северск, их них:</t>
  </si>
  <si>
    <t>Направления</t>
  </si>
  <si>
    <t xml:space="preserve"> -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</si>
  <si>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1.1.</t>
  </si>
  <si>
    <t>1.2.</t>
  </si>
  <si>
    <t>2.1.</t>
  </si>
  <si>
    <t>3.1.</t>
  </si>
  <si>
    <t xml:space="preserve"> - содержание и ремонт автомобильных дорог и инженерных сооружений на них за счет средств местного бюджета</t>
  </si>
  <si>
    <t xml:space="preserve"> - содержание и ремонт автомобильных дорог и инженерных сооружений на них </t>
  </si>
  <si>
    <t>за счет средств местного бюджета</t>
  </si>
  <si>
    <t xml:space="preserve">за счет средств областного бюджета </t>
  </si>
  <si>
    <t>Прочие денежные взыскания (штрафы) за правонарушения в области дорожного движения</t>
  </si>
  <si>
    <t>1.3.</t>
  </si>
  <si>
    <t>3.2.</t>
  </si>
  <si>
    <t xml:space="preserve"> - строительство улицы Солнечная в г.Северске Томской области. Участок от ул.Калинина до Северной дороги </t>
  </si>
  <si>
    <t xml:space="preserve"> - целевая программа "Повышение безопасности дорожного движения на территории ЗАТО Северск в 2010-2012 годах"</t>
  </si>
  <si>
    <t>3.3.</t>
  </si>
  <si>
    <t xml:space="preserve"> - реконструкция автодороги № 10</t>
  </si>
  <si>
    <t xml:space="preserve">Изменения с учетом корректировок </t>
  </si>
  <si>
    <t>Уточненный с учетом сессии от 30.08.2012</t>
  </si>
  <si>
    <t>III</t>
  </si>
  <si>
    <t>Дефицит</t>
  </si>
  <si>
    <t>Уточненный с учетом сессии от 01.11.2012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</si>
  <si>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</t>
  </si>
  <si>
    <t>Справочно:</t>
  </si>
  <si>
    <t>Отчет об исполнении</t>
  </si>
  <si>
    <t>Исполнено</t>
  </si>
  <si>
    <t xml:space="preserve">Муниципального дорожного фонда ЗАТО Северск за 2012 год </t>
  </si>
  <si>
    <t>Приложение 15</t>
  </si>
  <si>
    <t>№ п/п</t>
  </si>
  <si>
    <t>Визы:</t>
  </si>
  <si>
    <t xml:space="preserve">Врио заместителя Главы Администрации </t>
  </si>
  <si>
    <t>по экономике и финансам</t>
  </si>
  <si>
    <t>__________________Е.А. Лазичева</t>
  </si>
  <si>
    <t>«_____»______________2013 г.</t>
  </si>
  <si>
    <t>Председатель Правового комитета</t>
  </si>
  <si>
    <t>__________________Т.И.Солдатова</t>
  </si>
  <si>
    <t>Заместитель начальника Управления</t>
  </si>
  <si>
    <t>делами - начальник общего отдела</t>
  </si>
  <si>
    <t>__________________В.В.Шевченко</t>
  </si>
  <si>
    <t>Овчаренко Лариса Ивановна</t>
  </si>
  <si>
    <t>77 38 60</t>
  </si>
  <si>
    <t>за счет средств федерального бюджета</t>
  </si>
  <si>
    <t>Субсидии из областного бюджета Томской области на организацию благоустройства территорий</t>
  </si>
  <si>
    <t>Субсидии из областного бюджета Томской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</si>
  <si>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из областного бюджета Томской области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и осуществление дорожной деятельности в соответствии с законодательством Российской Федерации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</si>
  <si>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образований, в размерах, определенных распоряжением Правительства Российской Федерации об утверждении перечня строек и объектов, относящихся к дорожной деятельности</t>
  </si>
  <si>
    <t xml:space="preserve">          Остатки межбюджетных трансфертов, не использованные в 2012 году, возвращены в бюджет Томской области в порядке, установленном Департаментом финансов Томской области.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</si>
  <si>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</si>
  <si>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</si>
  <si>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</t>
  </si>
  <si>
    <t>8.</t>
  </si>
  <si>
    <t>9.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</si>
  <si>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</t>
  </si>
  <si>
    <t>Утверждено 
на 2012 год</t>
  </si>
  <si>
    <t xml:space="preserve">Процент 
 исполнения </t>
  </si>
  <si>
    <t>от   04.06.2013   №   40/2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</si>
</sst>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2" applyNumberFormat="1" applyFont="1" applyFill="1" applyBorder="1" applyAlignment="1">
      <alignment horizontal="right" vertical="center" wrapText="1"/>
    </xf>
    <xf numFmtId="4" fontId="3" fillId="0" borderId="12" xfId="62" applyNumberFormat="1" applyFont="1" applyFill="1" applyBorder="1" applyAlignment="1">
      <alignment horizontal="right" vertical="center" wrapText="1"/>
    </xf>
    <xf numFmtId="4" fontId="4" fillId="0" borderId="10" xfId="62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2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 wrapText="1"/>
    </xf>
    <xf numFmtId="4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wrapText="1"/>
    </xf>
    <xf numFmtId="4" fontId="10" fillId="0" borderId="10" xfId="54" applyNumberFormat="1" applyFont="1" applyFill="1" applyBorder="1" applyAlignment="1">
      <alignment horizontal="right" vertical="center" wrapText="1"/>
      <protection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24" borderId="10" xfId="0" applyNumberFormat="1" applyFont="1" applyFill="1" applyBorder="1" applyAlignment="1">
      <alignment horizontal="right" vertical="center" wrapText="1"/>
    </xf>
    <xf numFmtId="4" fontId="10" fillId="24" borderId="10" xfId="54" applyNumberFormat="1" applyFont="1" applyFill="1" applyBorder="1" applyAlignment="1">
      <alignment horizontal="right" vertical="center" wrapText="1"/>
      <protection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72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72" fontId="10" fillId="0" borderId="0" xfId="53" applyNumberFormat="1" applyFont="1" applyFill="1" applyBorder="1" applyAlignment="1" applyProtection="1">
      <alignment horizontal="left" vertical="center"/>
      <protection/>
    </xf>
    <xf numFmtId="4" fontId="10" fillId="0" borderId="0" xfId="54" applyNumberFormat="1" applyFont="1" applyFill="1" applyBorder="1" applyAlignment="1">
      <alignment horizontal="right" vertical="center" wrapText="1"/>
      <protection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206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72" fontId="10" fillId="0" borderId="0" xfId="53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94" t="s">
        <v>13</v>
      </c>
      <c r="D5" s="94"/>
      <c r="E5" s="94"/>
      <c r="F5" s="94"/>
      <c r="G5" s="94"/>
      <c r="H5" s="94"/>
      <c r="I5" s="95"/>
      <c r="J5" s="95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0"/>
  <sheetViews>
    <sheetView showZeros="0" tabSelected="1" view="pageBreakPreview" zoomScaleNormal="75" zoomScaleSheetLayoutView="100" zoomScalePageLayoutView="0" workbookViewId="0" topLeftCell="A1">
      <selection activeCell="M7" sqref="M7"/>
    </sheetView>
  </sheetViews>
  <sheetFormatPr defaultColWidth="8.375" defaultRowHeight="12.75" outlineLevelCol="1"/>
  <cols>
    <col min="1" max="1" width="4.375" style="55" customWidth="1"/>
    <col min="2" max="2" width="64.625" style="51" customWidth="1"/>
    <col min="3" max="3" width="11.75390625" style="51" hidden="1" customWidth="1"/>
    <col min="4" max="4" width="11.625" style="51" hidden="1" customWidth="1"/>
    <col min="5" max="5" width="11.625" style="51" hidden="1" customWidth="1" outlineLevel="1"/>
    <col min="6" max="6" width="11.375" style="51" hidden="1" customWidth="1" outlineLevel="1"/>
    <col min="7" max="7" width="12.875" style="51" customWidth="1" collapsed="1"/>
    <col min="8" max="8" width="11.75390625" style="51" customWidth="1"/>
    <col min="9" max="9" width="14.25390625" style="51" customWidth="1"/>
    <col min="10" max="18" width="8.875" style="51" customWidth="1"/>
    <col min="19" max="16384" width="8.375" style="51" customWidth="1"/>
  </cols>
  <sheetData>
    <row r="1" spans="2:9" ht="18.75">
      <c r="B1" s="80"/>
      <c r="C1" s="80"/>
      <c r="D1" s="80"/>
      <c r="E1" s="80"/>
      <c r="F1" s="80"/>
      <c r="G1" s="99" t="s">
        <v>67</v>
      </c>
      <c r="H1" s="99"/>
      <c r="I1" s="99"/>
    </row>
    <row r="2" spans="2:9" ht="18.75">
      <c r="B2" s="78"/>
      <c r="C2" s="78"/>
      <c r="D2" s="78"/>
      <c r="E2" s="78"/>
      <c r="F2" s="78"/>
      <c r="G2" s="100" t="s">
        <v>6</v>
      </c>
      <c r="H2" s="100"/>
      <c r="I2" s="100"/>
    </row>
    <row r="3" spans="7:9" ht="18" customHeight="1">
      <c r="G3" s="101" t="s">
        <v>95</v>
      </c>
      <c r="H3" s="101"/>
      <c r="I3" s="101"/>
    </row>
    <row r="4" spans="7:9" ht="15" customHeight="1">
      <c r="G4" s="92"/>
      <c r="H4" s="92"/>
      <c r="I4" s="92"/>
    </row>
    <row r="5" spans="1:9" ht="21" customHeight="1">
      <c r="A5" s="97" t="s">
        <v>64</v>
      </c>
      <c r="B5" s="97"/>
      <c r="C5" s="97"/>
      <c r="D5" s="97"/>
      <c r="E5" s="97"/>
      <c r="F5" s="97"/>
      <c r="G5" s="97"/>
      <c r="H5" s="97"/>
      <c r="I5" s="97"/>
    </row>
    <row r="6" spans="1:9" ht="15.75" customHeight="1">
      <c r="A6" s="97" t="s">
        <v>66</v>
      </c>
      <c r="B6" s="97"/>
      <c r="C6" s="97"/>
      <c r="D6" s="97"/>
      <c r="E6" s="97"/>
      <c r="F6" s="97"/>
      <c r="G6" s="97"/>
      <c r="H6" s="97"/>
      <c r="I6" s="97"/>
    </row>
    <row r="7" spans="1:9" ht="10.5" customHeight="1">
      <c r="A7" s="91"/>
      <c r="B7" s="91"/>
      <c r="C7" s="91"/>
      <c r="D7" s="91"/>
      <c r="E7" s="91"/>
      <c r="F7" s="91"/>
      <c r="G7" s="91"/>
      <c r="H7" s="91"/>
      <c r="I7" s="91"/>
    </row>
    <row r="8" spans="2:9" ht="15" customHeight="1">
      <c r="B8" s="57"/>
      <c r="C8" s="58"/>
      <c r="D8" s="58"/>
      <c r="E8" s="58"/>
      <c r="F8" s="58"/>
      <c r="H8" s="58" t="s">
        <v>0</v>
      </c>
      <c r="I8" s="58"/>
    </row>
    <row r="9" spans="1:17" s="77" customFormat="1" ht="60" customHeight="1">
      <c r="A9" s="59" t="s">
        <v>68</v>
      </c>
      <c r="B9" s="81" t="s">
        <v>40</v>
      </c>
      <c r="C9" s="75" t="s">
        <v>58</v>
      </c>
      <c r="D9" s="75" t="s">
        <v>57</v>
      </c>
      <c r="E9" s="75" t="s">
        <v>61</v>
      </c>
      <c r="F9" s="75" t="s">
        <v>57</v>
      </c>
      <c r="G9" s="81" t="s">
        <v>93</v>
      </c>
      <c r="H9" s="81" t="s">
        <v>65</v>
      </c>
      <c r="I9" s="81" t="s">
        <v>94</v>
      </c>
      <c r="J9" s="76"/>
      <c r="K9" s="76"/>
      <c r="L9" s="76"/>
      <c r="M9" s="76"/>
      <c r="N9" s="76"/>
      <c r="O9" s="76"/>
      <c r="P9" s="76"/>
      <c r="Q9" s="76"/>
    </row>
    <row r="10" spans="1:9" ht="20.25" customHeight="1">
      <c r="A10" s="59" t="s">
        <v>26</v>
      </c>
      <c r="B10" s="60" t="s">
        <v>27</v>
      </c>
      <c r="C10" s="61">
        <f aca="true" t="shared" si="0" ref="C10:H10">SUM(C11:C19)</f>
        <v>113759.7</v>
      </c>
      <c r="D10" s="61" t="e">
        <f t="shared" si="0"/>
        <v>#REF!</v>
      </c>
      <c r="E10" s="61" t="e">
        <f t="shared" si="0"/>
        <v>#REF!</v>
      </c>
      <c r="F10" s="61" t="e">
        <f t="shared" si="0"/>
        <v>#REF!</v>
      </c>
      <c r="G10" s="61">
        <f t="shared" si="0"/>
        <v>163063.86</v>
      </c>
      <c r="H10" s="61">
        <f t="shared" si="0"/>
        <v>163062.38</v>
      </c>
      <c r="I10" s="69">
        <f>H10/G10*100</f>
        <v>99.99909238012641</v>
      </c>
    </row>
    <row r="11" spans="1:9" ht="84" customHeight="1">
      <c r="A11" s="59" t="s">
        <v>28</v>
      </c>
      <c r="B11" s="60" t="s">
        <v>92</v>
      </c>
      <c r="C11" s="61"/>
      <c r="D11" s="61">
        <v>35</v>
      </c>
      <c r="E11" s="69">
        <f>C11+D11</f>
        <v>35</v>
      </c>
      <c r="F11" s="61"/>
      <c r="G11" s="69">
        <v>35</v>
      </c>
      <c r="H11" s="69">
        <v>50</v>
      </c>
      <c r="I11" s="69">
        <f>H11/G11*100</f>
        <v>142.85714285714286</v>
      </c>
    </row>
    <row r="12" spans="1:9" ht="92.25" customHeight="1">
      <c r="A12" s="59" t="s">
        <v>29</v>
      </c>
      <c r="B12" s="62" t="s">
        <v>87</v>
      </c>
      <c r="C12" s="61">
        <v>11176.2</v>
      </c>
      <c r="D12" s="61">
        <f>E12-C12</f>
        <v>-169.5</v>
      </c>
      <c r="E12" s="69">
        <f>22013.4/2</f>
        <v>11006.7</v>
      </c>
      <c r="F12" s="61">
        <f>G12-E12</f>
        <v>0</v>
      </c>
      <c r="G12" s="69">
        <v>11006.7</v>
      </c>
      <c r="H12" s="69">
        <v>11039.28</v>
      </c>
      <c r="I12" s="69">
        <f aca="true" t="shared" si="1" ref="I12:I19">H12/G12*100</f>
        <v>100.29600152634303</v>
      </c>
    </row>
    <row r="13" spans="1:9" ht="68.25" customHeight="1">
      <c r="A13" s="59" t="s">
        <v>30</v>
      </c>
      <c r="B13" s="60" t="s">
        <v>88</v>
      </c>
      <c r="C13" s="61">
        <v>20.5</v>
      </c>
      <c r="D13" s="61">
        <v>0</v>
      </c>
      <c r="E13" s="69">
        <f>C13+D13</f>
        <v>20.5</v>
      </c>
      <c r="F13" s="61">
        <v>131.4</v>
      </c>
      <c r="G13" s="69">
        <v>151.9</v>
      </c>
      <c r="H13" s="69">
        <v>165.8</v>
      </c>
      <c r="I13" s="69">
        <f t="shared" si="1"/>
        <v>109.15075707702435</v>
      </c>
    </row>
    <row r="14" spans="1:9" ht="54" customHeight="1">
      <c r="A14" s="59" t="s">
        <v>31</v>
      </c>
      <c r="B14" s="60" t="s">
        <v>89</v>
      </c>
      <c r="C14" s="61"/>
      <c r="D14" s="61"/>
      <c r="E14" s="69">
        <f>C14+D14</f>
        <v>0</v>
      </c>
      <c r="F14" s="61"/>
      <c r="G14" s="69">
        <v>0</v>
      </c>
      <c r="H14" s="69">
        <v>0.1</v>
      </c>
      <c r="I14" s="69"/>
    </row>
    <row r="15" spans="1:9" ht="97.5" customHeight="1">
      <c r="A15" s="59" t="s">
        <v>32</v>
      </c>
      <c r="B15" s="62" t="s">
        <v>84</v>
      </c>
      <c r="C15" s="61">
        <v>22681</v>
      </c>
      <c r="D15" s="61" t="e">
        <f>E15-C15</f>
        <v>#REF!</v>
      </c>
      <c r="E15" s="69" t="e">
        <f>E25+#REF!</f>
        <v>#REF!</v>
      </c>
      <c r="F15" s="73" t="e">
        <f>G15-E15</f>
        <v>#REF!</v>
      </c>
      <c r="G15" s="74">
        <v>22681</v>
      </c>
      <c r="H15" s="74">
        <v>22681</v>
      </c>
      <c r="I15" s="69">
        <f t="shared" si="1"/>
        <v>100</v>
      </c>
    </row>
    <row r="16" spans="1:9" ht="34.5" customHeight="1">
      <c r="A16" s="59" t="s">
        <v>33</v>
      </c>
      <c r="B16" s="67" t="s">
        <v>82</v>
      </c>
      <c r="C16" s="61">
        <v>15000</v>
      </c>
      <c r="D16" s="61" t="e">
        <f>E16-C16</f>
        <v>#REF!</v>
      </c>
      <c r="E16" s="69" t="e">
        <f>#REF!+#REF!</f>
        <v>#REF!</v>
      </c>
      <c r="F16" s="73" t="e">
        <f>G16-E16</f>
        <v>#REF!</v>
      </c>
      <c r="G16" s="74">
        <v>8039.24</v>
      </c>
      <c r="H16" s="74">
        <v>8039.23</v>
      </c>
      <c r="I16" s="69">
        <f t="shared" si="1"/>
        <v>99.99987561013229</v>
      </c>
    </row>
    <row r="17" spans="1:9" ht="67.5" customHeight="1">
      <c r="A17" s="59" t="s">
        <v>34</v>
      </c>
      <c r="B17" s="62" t="s">
        <v>83</v>
      </c>
      <c r="C17" s="61"/>
      <c r="D17" s="61" t="e">
        <f>E17-C17</f>
        <v>#REF!</v>
      </c>
      <c r="E17" s="69" t="e">
        <f>#REF!</f>
        <v>#REF!</v>
      </c>
      <c r="F17" s="73" t="e">
        <f>G17-E17</f>
        <v>#REF!</v>
      </c>
      <c r="G17" s="74">
        <v>16343</v>
      </c>
      <c r="H17" s="69">
        <v>16343</v>
      </c>
      <c r="I17" s="69">
        <f t="shared" si="1"/>
        <v>100</v>
      </c>
    </row>
    <row r="18" spans="1:9" ht="116.25" customHeight="1">
      <c r="A18" s="59" t="s">
        <v>90</v>
      </c>
      <c r="B18" s="62" t="s">
        <v>85</v>
      </c>
      <c r="C18" s="61">
        <v>64882</v>
      </c>
      <c r="D18" s="61">
        <f>E18-C18</f>
        <v>39775.020000000004</v>
      </c>
      <c r="E18" s="69">
        <f>E37+E40+E43</f>
        <v>104657.02</v>
      </c>
      <c r="F18" s="73">
        <f>G18-E18</f>
        <v>0</v>
      </c>
      <c r="G18" s="74">
        <v>104657.02</v>
      </c>
      <c r="H18" s="74">
        <v>104657.02</v>
      </c>
      <c r="I18" s="69">
        <f t="shared" si="1"/>
        <v>100</v>
      </c>
    </row>
    <row r="19" spans="1:9" ht="36" customHeight="1">
      <c r="A19" s="59" t="s">
        <v>91</v>
      </c>
      <c r="B19" s="68" t="s">
        <v>50</v>
      </c>
      <c r="C19" s="61">
        <v>0</v>
      </c>
      <c r="D19" s="61">
        <v>0</v>
      </c>
      <c r="E19" s="69">
        <f>C19+D19</f>
        <v>0</v>
      </c>
      <c r="F19" s="61">
        <v>150</v>
      </c>
      <c r="G19" s="69">
        <v>150</v>
      </c>
      <c r="H19" s="69">
        <v>86.95</v>
      </c>
      <c r="I19" s="69">
        <f t="shared" si="1"/>
        <v>57.96666666666667</v>
      </c>
    </row>
    <row r="20" spans="1:9" ht="19.5" customHeight="1">
      <c r="A20" s="59" t="s">
        <v>35</v>
      </c>
      <c r="B20" s="60" t="s">
        <v>36</v>
      </c>
      <c r="C20" s="61">
        <f aca="true" t="shared" si="2" ref="C20:H20">C21+C30+C34</f>
        <v>188344.28</v>
      </c>
      <c r="D20" s="61" t="e">
        <f t="shared" si="2"/>
        <v>#REF!</v>
      </c>
      <c r="E20" s="61" t="e">
        <f t="shared" si="2"/>
        <v>#REF!</v>
      </c>
      <c r="F20" s="61" t="e">
        <f t="shared" si="2"/>
        <v>#REF!</v>
      </c>
      <c r="G20" s="61">
        <f t="shared" si="2"/>
        <v>219680.63</v>
      </c>
      <c r="H20" s="61">
        <f t="shared" si="2"/>
        <v>199899.19</v>
      </c>
      <c r="I20" s="69">
        <f>H20*100/G20</f>
        <v>90.99536449799875</v>
      </c>
    </row>
    <row r="21" spans="1:9" ht="15.75">
      <c r="A21" s="59" t="s">
        <v>28</v>
      </c>
      <c r="B21" s="60" t="s">
        <v>37</v>
      </c>
      <c r="C21" s="61">
        <v>89248.97</v>
      </c>
      <c r="D21" s="61" t="e">
        <f>D22+D25+#REF!+#REF!+D28</f>
        <v>#REF!</v>
      </c>
      <c r="E21" s="61" t="e">
        <f>E22+E25+#REF!+#REF!+E28</f>
        <v>#REF!</v>
      </c>
      <c r="F21" s="61" t="e">
        <f>F22+F25+#REF!+#REF!+F28</f>
        <v>#REF!</v>
      </c>
      <c r="G21" s="61">
        <f>G22+G25+G28</f>
        <v>86494.44</v>
      </c>
      <c r="H21" s="61">
        <f>H22+H25+H28</f>
        <v>72250.23999999999</v>
      </c>
      <c r="I21" s="69">
        <f aca="true" t="shared" si="3" ref="I21:I44">H21*100/G21</f>
        <v>83.53165821988094</v>
      </c>
    </row>
    <row r="22" spans="1:9" ht="31.5">
      <c r="A22" s="59" t="s">
        <v>42</v>
      </c>
      <c r="B22" s="60" t="s">
        <v>47</v>
      </c>
      <c r="C22" s="69">
        <v>44027.21</v>
      </c>
      <c r="D22" s="69">
        <f>D23</f>
        <v>-761</v>
      </c>
      <c r="E22" s="69">
        <f>E23</f>
        <v>43266.21</v>
      </c>
      <c r="F22" s="69">
        <f>F23</f>
        <v>-449.27</v>
      </c>
      <c r="G22" s="69">
        <f>G23+G24</f>
        <v>64997.18000000001</v>
      </c>
      <c r="H22" s="69">
        <f>H23+H24</f>
        <v>64427.5</v>
      </c>
      <c r="I22" s="69">
        <f t="shared" si="3"/>
        <v>99.12353120550767</v>
      </c>
    </row>
    <row r="23" spans="1:9" ht="15.75">
      <c r="A23" s="59"/>
      <c r="B23" s="60" t="s">
        <v>48</v>
      </c>
      <c r="C23" s="69">
        <v>44027.21</v>
      </c>
      <c r="D23" s="69">
        <v>-761</v>
      </c>
      <c r="E23" s="69">
        <f>C23+D23</f>
        <v>43266.21</v>
      </c>
      <c r="F23" s="69">
        <v>-449.27</v>
      </c>
      <c r="G23" s="69">
        <f>42816.94-1340</f>
        <v>41476.94</v>
      </c>
      <c r="H23" s="69">
        <f>185.24+36847.86+1869.16+762.88+1000+137.27+104.86</f>
        <v>40907.27</v>
      </c>
      <c r="I23" s="69">
        <f t="shared" si="3"/>
        <v>98.62653802329679</v>
      </c>
    </row>
    <row r="24" spans="1:9" ht="15.75">
      <c r="A24" s="59"/>
      <c r="B24" s="60" t="s">
        <v>49</v>
      </c>
      <c r="C24" s="69"/>
      <c r="D24" s="69"/>
      <c r="E24" s="69"/>
      <c r="F24" s="69"/>
      <c r="G24" s="69">
        <v>23520.24</v>
      </c>
      <c r="H24" s="69">
        <v>23520.23</v>
      </c>
      <c r="I24" s="69">
        <f t="shared" si="3"/>
        <v>99.99995748342704</v>
      </c>
    </row>
    <row r="25" spans="1:9" ht="47.25">
      <c r="A25" s="59" t="s">
        <v>43</v>
      </c>
      <c r="B25" s="60" t="s">
        <v>62</v>
      </c>
      <c r="C25" s="69">
        <v>17481</v>
      </c>
      <c r="D25" s="69"/>
      <c r="E25" s="69">
        <f>E27</f>
        <v>17481</v>
      </c>
      <c r="F25" s="69">
        <f>F27</f>
        <v>0</v>
      </c>
      <c r="G25" s="69">
        <f>G26+G27</f>
        <v>18928.760000000002</v>
      </c>
      <c r="H25" s="69">
        <f>H26+H27</f>
        <v>5415.18</v>
      </c>
      <c r="I25" s="69">
        <f t="shared" si="3"/>
        <v>28.60821311063165</v>
      </c>
    </row>
    <row r="26" spans="1:9" ht="15.75">
      <c r="A26" s="59"/>
      <c r="B26" s="60" t="s">
        <v>48</v>
      </c>
      <c r="C26" s="69"/>
      <c r="D26" s="69"/>
      <c r="E26" s="69"/>
      <c r="F26" s="69"/>
      <c r="G26" s="69">
        <v>2585.76</v>
      </c>
      <c r="H26" s="69">
        <v>2585.71</v>
      </c>
      <c r="I26" s="69">
        <f t="shared" si="3"/>
        <v>99.99806633252892</v>
      </c>
    </row>
    <row r="27" spans="1:9" ht="15.75">
      <c r="A27" s="59"/>
      <c r="B27" s="60" t="s">
        <v>49</v>
      </c>
      <c r="C27" s="69">
        <v>17481</v>
      </c>
      <c r="D27" s="69"/>
      <c r="E27" s="69">
        <f>C27+D27</f>
        <v>17481</v>
      </c>
      <c r="F27" s="69"/>
      <c r="G27" s="69">
        <v>16343</v>
      </c>
      <c r="H27" s="69">
        <v>2829.47</v>
      </c>
      <c r="I27" s="69">
        <f t="shared" si="3"/>
        <v>17.313039221685123</v>
      </c>
    </row>
    <row r="28" spans="1:9" ht="31.5">
      <c r="A28" s="59" t="s">
        <v>51</v>
      </c>
      <c r="B28" s="60" t="s">
        <v>54</v>
      </c>
      <c r="C28" s="69">
        <v>1977.76</v>
      </c>
      <c r="D28" s="69">
        <f>D29</f>
        <v>391.2</v>
      </c>
      <c r="E28" s="69">
        <f>E29</f>
        <v>2368.96</v>
      </c>
      <c r="F28" s="69">
        <f>F29</f>
        <v>199.54</v>
      </c>
      <c r="G28" s="69">
        <f>G29</f>
        <v>2568.5</v>
      </c>
      <c r="H28" s="69">
        <f>H29</f>
        <v>2407.56</v>
      </c>
      <c r="I28" s="69">
        <f t="shared" si="3"/>
        <v>93.73408604243723</v>
      </c>
    </row>
    <row r="29" spans="1:9" ht="15" customHeight="1">
      <c r="A29" s="59"/>
      <c r="B29" s="60" t="s">
        <v>48</v>
      </c>
      <c r="C29" s="69">
        <v>1977.76</v>
      </c>
      <c r="D29" s="69">
        <v>391.2</v>
      </c>
      <c r="E29" s="69">
        <f>C29+D29</f>
        <v>2368.96</v>
      </c>
      <c r="F29" s="69">
        <v>199.54</v>
      </c>
      <c r="G29" s="69">
        <f>E29+F29</f>
        <v>2568.5</v>
      </c>
      <c r="H29" s="69">
        <v>2407.56</v>
      </c>
      <c r="I29" s="69">
        <f t="shared" si="3"/>
        <v>93.73408604243723</v>
      </c>
    </row>
    <row r="30" spans="1:9" ht="15.75">
      <c r="A30" s="59" t="s">
        <v>29</v>
      </c>
      <c r="B30" s="60" t="s">
        <v>38</v>
      </c>
      <c r="C30" s="61">
        <v>12324.25</v>
      </c>
      <c r="D30" s="61" t="e">
        <f>D31+#REF!+#REF!</f>
        <v>#REF!</v>
      </c>
      <c r="E30" s="61" t="e">
        <f>E31+#REF!+#REF!</f>
        <v>#REF!</v>
      </c>
      <c r="F30" s="61" t="e">
        <f>F31+#REF!+#REF!</f>
        <v>#REF!</v>
      </c>
      <c r="G30" s="61">
        <f>G31</f>
        <v>12324.25</v>
      </c>
      <c r="H30" s="61">
        <f>H31</f>
        <v>12050.24</v>
      </c>
      <c r="I30" s="69">
        <f t="shared" si="3"/>
        <v>97.77665983731262</v>
      </c>
    </row>
    <row r="31" spans="1:9" ht="31.5">
      <c r="A31" s="59" t="s">
        <v>44</v>
      </c>
      <c r="B31" s="60" t="s">
        <v>46</v>
      </c>
      <c r="C31" s="69">
        <v>5124.25</v>
      </c>
      <c r="D31" s="69"/>
      <c r="E31" s="69">
        <f>E32</f>
        <v>5124.25</v>
      </c>
      <c r="F31" s="69">
        <f>F32</f>
        <v>0</v>
      </c>
      <c r="G31" s="69">
        <f>G32+G33</f>
        <v>12324.25</v>
      </c>
      <c r="H31" s="69">
        <f>H32+H33</f>
        <v>12050.24</v>
      </c>
      <c r="I31" s="69">
        <f t="shared" si="3"/>
        <v>97.77665983731262</v>
      </c>
    </row>
    <row r="32" spans="1:9" ht="15.75">
      <c r="A32" s="59"/>
      <c r="B32" s="60" t="s">
        <v>48</v>
      </c>
      <c r="C32" s="69">
        <v>5124.25</v>
      </c>
      <c r="D32" s="69"/>
      <c r="E32" s="69">
        <f>C32+D32</f>
        <v>5124.25</v>
      </c>
      <c r="F32" s="69"/>
      <c r="G32" s="69">
        <f>E32+F32</f>
        <v>5124.25</v>
      </c>
      <c r="H32" s="69">
        <f>4188.87+556.11+105.26</f>
        <v>4850.24</v>
      </c>
      <c r="I32" s="69">
        <f t="shared" si="3"/>
        <v>94.6526808801288</v>
      </c>
    </row>
    <row r="33" spans="1:9" ht="15.75">
      <c r="A33" s="59"/>
      <c r="B33" s="60" t="s">
        <v>49</v>
      </c>
      <c r="C33" s="69">
        <v>5200</v>
      </c>
      <c r="D33" s="69"/>
      <c r="E33" s="69">
        <f>C33+D33</f>
        <v>5200</v>
      </c>
      <c r="F33" s="69"/>
      <c r="G33" s="69">
        <v>7200</v>
      </c>
      <c r="H33" s="69">
        <v>7200</v>
      </c>
      <c r="I33" s="69">
        <f t="shared" si="3"/>
        <v>100</v>
      </c>
    </row>
    <row r="34" spans="1:17" s="79" customFormat="1" ht="15.75">
      <c r="A34" s="59" t="s">
        <v>30</v>
      </c>
      <c r="B34" s="60" t="s">
        <v>39</v>
      </c>
      <c r="C34" s="61">
        <v>86771.06</v>
      </c>
      <c r="D34" s="61">
        <f>D35+D38+D41</f>
        <v>29267.73</v>
      </c>
      <c r="E34" s="61">
        <f>E35+E38+E41</f>
        <v>116038.79</v>
      </c>
      <c r="F34" s="61">
        <f>F35+F38+F41</f>
        <v>4823.15</v>
      </c>
      <c r="G34" s="61">
        <f>G35+G38+G41</f>
        <v>120861.94</v>
      </c>
      <c r="H34" s="61">
        <f>H35+H38+H41</f>
        <v>115598.70999999999</v>
      </c>
      <c r="I34" s="69">
        <f t="shared" si="3"/>
        <v>95.64525441176933</v>
      </c>
      <c r="J34" s="51"/>
      <c r="K34" s="51"/>
      <c r="L34" s="51"/>
      <c r="M34" s="51"/>
      <c r="N34" s="51"/>
      <c r="O34" s="51"/>
      <c r="P34" s="51"/>
      <c r="Q34" s="51"/>
    </row>
    <row r="35" spans="1:9" ht="47.25">
      <c r="A35" s="59" t="s">
        <v>45</v>
      </c>
      <c r="B35" s="63" t="s">
        <v>41</v>
      </c>
      <c r="C35" s="69">
        <v>54328.33</v>
      </c>
      <c r="D35" s="69">
        <f>D36+D37</f>
        <v>0</v>
      </c>
      <c r="E35" s="69">
        <f>E36+E37</f>
        <v>54328.33</v>
      </c>
      <c r="F35" s="69">
        <f>F36+F37</f>
        <v>4800</v>
      </c>
      <c r="G35" s="69">
        <f>G36+G37</f>
        <v>59128.33</v>
      </c>
      <c r="H35" s="69">
        <f>H36+H37</f>
        <v>58941.6</v>
      </c>
      <c r="I35" s="69">
        <f t="shared" si="3"/>
        <v>99.6841953763957</v>
      </c>
    </row>
    <row r="36" spans="1:9" ht="15.75">
      <c r="A36" s="59"/>
      <c r="B36" s="60" t="s">
        <v>48</v>
      </c>
      <c r="C36" s="69">
        <v>11055.23</v>
      </c>
      <c r="D36" s="69">
        <v>0</v>
      </c>
      <c r="E36" s="69">
        <f>C36+D36</f>
        <v>11055.23</v>
      </c>
      <c r="F36" s="69">
        <v>4800</v>
      </c>
      <c r="G36" s="69">
        <f>E36+F36</f>
        <v>15855.23</v>
      </c>
      <c r="H36" s="69">
        <f>191.84+15476.65+0.01</f>
        <v>15668.5</v>
      </c>
      <c r="I36" s="69">
        <f t="shared" si="3"/>
        <v>98.82228135448051</v>
      </c>
    </row>
    <row r="37" spans="1:9" ht="15.75">
      <c r="A37" s="59"/>
      <c r="B37" s="63" t="s">
        <v>81</v>
      </c>
      <c r="C37" s="69">
        <v>43273.1</v>
      </c>
      <c r="D37" s="69"/>
      <c r="E37" s="69">
        <f>C37+D37</f>
        <v>43273.1</v>
      </c>
      <c r="F37" s="69"/>
      <c r="G37" s="69">
        <f>E37+F37</f>
        <v>43273.1</v>
      </c>
      <c r="H37" s="69">
        <v>43273.1</v>
      </c>
      <c r="I37" s="69">
        <f t="shared" si="3"/>
        <v>100</v>
      </c>
    </row>
    <row r="38" spans="1:9" ht="31.5">
      <c r="A38" s="59" t="s">
        <v>52</v>
      </c>
      <c r="B38" s="63" t="s">
        <v>53</v>
      </c>
      <c r="C38" s="69">
        <v>31586.42</v>
      </c>
      <c r="D38" s="69">
        <f>D39+D40</f>
        <v>29200</v>
      </c>
      <c r="E38" s="69">
        <f>E39+E40</f>
        <v>60786.42</v>
      </c>
      <c r="F38" s="69">
        <f>F39+F40</f>
        <v>0</v>
      </c>
      <c r="G38" s="69">
        <f>G39+G40</f>
        <v>60786.42</v>
      </c>
      <c r="H38" s="69">
        <f>H39+H40</f>
        <v>55709.92</v>
      </c>
      <c r="I38" s="69">
        <f t="shared" si="3"/>
        <v>91.64862809818378</v>
      </c>
    </row>
    <row r="39" spans="1:9" ht="15.75">
      <c r="A39" s="59"/>
      <c r="B39" s="60" t="s">
        <v>48</v>
      </c>
      <c r="C39" s="69">
        <v>9977.52</v>
      </c>
      <c r="D39" s="69">
        <v>-9800</v>
      </c>
      <c r="E39" s="69">
        <f>C39+D39</f>
        <v>177.52000000000044</v>
      </c>
      <c r="F39" s="69"/>
      <c r="G39" s="69">
        <f>E39+F39</f>
        <v>177.52000000000044</v>
      </c>
      <c r="H39" s="69">
        <v>177.46</v>
      </c>
      <c r="I39" s="69">
        <f t="shared" si="3"/>
        <v>99.96620099143733</v>
      </c>
    </row>
    <row r="40" spans="1:9" ht="15.75">
      <c r="A40" s="59"/>
      <c r="B40" s="63" t="s">
        <v>81</v>
      </c>
      <c r="C40" s="69">
        <v>21608.9</v>
      </c>
      <c r="D40" s="69">
        <f>34000+5000</f>
        <v>39000</v>
      </c>
      <c r="E40" s="69">
        <f>C40+D40</f>
        <v>60608.9</v>
      </c>
      <c r="F40" s="69"/>
      <c r="G40" s="69">
        <f>E40+F40</f>
        <v>60608.9</v>
      </c>
      <c r="H40" s="69">
        <v>55532.46</v>
      </c>
      <c r="I40" s="69">
        <f t="shared" si="3"/>
        <v>91.62426640311901</v>
      </c>
    </row>
    <row r="41" spans="1:9" ht="15.75">
      <c r="A41" s="59" t="s">
        <v>55</v>
      </c>
      <c r="B41" s="63" t="s">
        <v>56</v>
      </c>
      <c r="C41" s="69">
        <v>856.31</v>
      </c>
      <c r="D41" s="69">
        <f>D42+D43</f>
        <v>67.73</v>
      </c>
      <c r="E41" s="69">
        <f>E42+E43</f>
        <v>924.04</v>
      </c>
      <c r="F41" s="69">
        <f>F42+F43</f>
        <v>23.15</v>
      </c>
      <c r="G41" s="69">
        <f>G42+G43</f>
        <v>947.19</v>
      </c>
      <c r="H41" s="69">
        <f>H42+H43</f>
        <v>947.1899999999999</v>
      </c>
      <c r="I41" s="69">
        <f t="shared" si="3"/>
        <v>100</v>
      </c>
    </row>
    <row r="42" spans="1:9" ht="15.75">
      <c r="A42" s="59"/>
      <c r="B42" s="60" t="s">
        <v>48</v>
      </c>
      <c r="C42" s="69">
        <v>81.29</v>
      </c>
      <c r="D42" s="69">
        <v>67.73</v>
      </c>
      <c r="E42" s="69">
        <f>C42+D42</f>
        <v>149.02</v>
      </c>
      <c r="F42" s="69">
        <v>23.15</v>
      </c>
      <c r="G42" s="69">
        <f>E42+F42</f>
        <v>172.17000000000002</v>
      </c>
      <c r="H42" s="69">
        <f>148.13+24.04</f>
        <v>172.17</v>
      </c>
      <c r="I42" s="69">
        <f t="shared" si="3"/>
        <v>99.99999999999999</v>
      </c>
    </row>
    <row r="43" spans="1:9" ht="15.75">
      <c r="A43" s="59"/>
      <c r="B43" s="63" t="s">
        <v>81</v>
      </c>
      <c r="C43" s="69">
        <v>775.02</v>
      </c>
      <c r="D43" s="69"/>
      <c r="E43" s="69">
        <f>C43+D43</f>
        <v>775.02</v>
      </c>
      <c r="F43" s="69"/>
      <c r="G43" s="69">
        <f>E43+F43</f>
        <v>775.02</v>
      </c>
      <c r="H43" s="69">
        <v>775.02</v>
      </c>
      <c r="I43" s="69">
        <f t="shared" si="3"/>
        <v>100</v>
      </c>
    </row>
    <row r="44" spans="1:9" ht="24.75" customHeight="1">
      <c r="A44" s="59" t="s">
        <v>59</v>
      </c>
      <c r="B44" s="60" t="s">
        <v>60</v>
      </c>
      <c r="C44" s="61">
        <f aca="true" t="shared" si="4" ref="C44:H44">C20-C10</f>
        <v>74584.58</v>
      </c>
      <c r="D44" s="61" t="e">
        <f t="shared" si="4"/>
        <v>#REF!</v>
      </c>
      <c r="E44" s="61" t="e">
        <f t="shared" si="4"/>
        <v>#REF!</v>
      </c>
      <c r="F44" s="61" t="e">
        <f t="shared" si="4"/>
        <v>#REF!</v>
      </c>
      <c r="G44" s="61">
        <f t="shared" si="4"/>
        <v>56616.77000000002</v>
      </c>
      <c r="H44" s="61">
        <f t="shared" si="4"/>
        <v>36836.81</v>
      </c>
      <c r="I44" s="69">
        <f t="shared" si="3"/>
        <v>65.06342555394804</v>
      </c>
    </row>
    <row r="45" spans="2:9" ht="15" customHeight="1">
      <c r="B45" s="72"/>
      <c r="C45" s="70"/>
      <c r="D45" s="70"/>
      <c r="E45" s="70"/>
      <c r="F45" s="70"/>
      <c r="G45" s="70"/>
      <c r="H45" s="70"/>
      <c r="I45" s="93"/>
    </row>
    <row r="46" spans="2:9" ht="12.75" customHeight="1">
      <c r="B46" s="72" t="s">
        <v>63</v>
      </c>
      <c r="C46" s="70"/>
      <c r="D46" s="70"/>
      <c r="E46" s="70"/>
      <c r="F46" s="70"/>
      <c r="G46" s="70"/>
      <c r="H46" s="70"/>
      <c r="I46" s="70"/>
    </row>
    <row r="47" spans="1:9" ht="35.25" customHeight="1">
      <c r="A47" s="98" t="s">
        <v>86</v>
      </c>
      <c r="B47" s="98"/>
      <c r="C47" s="98"/>
      <c r="D47" s="98"/>
      <c r="E47" s="98"/>
      <c r="F47" s="98"/>
      <c r="G47" s="98"/>
      <c r="H47" s="98"/>
      <c r="I47" s="98"/>
    </row>
    <row r="48" spans="1:9" ht="8.25" customHeight="1">
      <c r="A48" s="72"/>
      <c r="B48" s="72"/>
      <c r="C48" s="72"/>
      <c r="D48" s="72"/>
      <c r="E48" s="72"/>
      <c r="F48" s="72"/>
      <c r="G48" s="72"/>
      <c r="H48" s="72"/>
      <c r="I48" s="72"/>
    </row>
    <row r="49" spans="2:9" ht="17.25" customHeight="1" hidden="1">
      <c r="B49" s="72"/>
      <c r="C49" s="70"/>
      <c r="D49" s="70"/>
      <c r="E49" s="70"/>
      <c r="F49" s="70"/>
      <c r="G49" s="70"/>
      <c r="H49" s="70"/>
      <c r="I49" s="70"/>
    </row>
    <row r="50" spans="3:9" ht="15.75">
      <c r="C50" s="70"/>
      <c r="D50" s="70"/>
      <c r="E50" s="70"/>
      <c r="F50" s="70"/>
      <c r="G50" s="70"/>
      <c r="H50" s="70"/>
      <c r="I50" s="70"/>
    </row>
    <row r="51" spans="3:9" ht="15.75">
      <c r="C51" s="70"/>
      <c r="D51" s="70"/>
      <c r="E51" s="70"/>
      <c r="F51" s="70"/>
      <c r="G51" s="70"/>
      <c r="H51" s="70"/>
      <c r="I51" s="70"/>
    </row>
    <row r="52" spans="3:9" ht="21" customHeight="1">
      <c r="C52" s="70"/>
      <c r="D52" s="70"/>
      <c r="E52" s="70"/>
      <c r="F52" s="70"/>
      <c r="G52" s="70"/>
      <c r="H52" s="70"/>
      <c r="I52" s="70"/>
    </row>
    <row r="53" spans="3:9" ht="21" customHeight="1">
      <c r="C53" s="70"/>
      <c r="D53" s="70"/>
      <c r="E53" s="70"/>
      <c r="F53" s="70"/>
      <c r="G53" s="70"/>
      <c r="H53" s="70"/>
      <c r="I53" s="70"/>
    </row>
    <row r="54" spans="2:9" ht="21" customHeight="1">
      <c r="B54" s="64"/>
      <c r="C54" s="70"/>
      <c r="D54" s="70"/>
      <c r="E54" s="70"/>
      <c r="F54" s="70"/>
      <c r="G54" s="70"/>
      <c r="H54" s="70"/>
      <c r="I54" s="70"/>
    </row>
    <row r="55" spans="2:9" ht="24.75" customHeight="1">
      <c r="B55" s="64"/>
      <c r="C55" s="70"/>
      <c r="D55" s="70"/>
      <c r="E55" s="70"/>
      <c r="F55" s="70"/>
      <c r="G55" s="70"/>
      <c r="H55" s="70"/>
      <c r="I55" s="70"/>
    </row>
    <row r="56" spans="2:9" ht="21" customHeight="1">
      <c r="B56" s="64"/>
      <c r="C56" s="70"/>
      <c r="D56" s="70"/>
      <c r="E56" s="70"/>
      <c r="F56" s="70"/>
      <c r="G56" s="70"/>
      <c r="H56" s="70"/>
      <c r="I56" s="70"/>
    </row>
    <row r="57" spans="2:9" ht="21" customHeight="1">
      <c r="B57" s="64"/>
      <c r="C57" s="70"/>
      <c r="D57" s="70"/>
      <c r="E57" s="70"/>
      <c r="F57" s="70"/>
      <c r="G57" s="70"/>
      <c r="H57" s="70"/>
      <c r="I57" s="70"/>
    </row>
    <row r="58" spans="2:9" ht="21" customHeight="1">
      <c r="B58" s="64"/>
      <c r="C58" s="70"/>
      <c r="D58" s="70"/>
      <c r="E58" s="70"/>
      <c r="F58" s="70"/>
      <c r="G58" s="70"/>
      <c r="H58" s="70"/>
      <c r="I58" s="70"/>
    </row>
    <row r="59" spans="2:9" ht="21" customHeight="1">
      <c r="B59" s="64"/>
      <c r="C59" s="70"/>
      <c r="D59" s="70"/>
      <c r="E59" s="70"/>
      <c r="F59" s="70"/>
      <c r="G59" s="70"/>
      <c r="H59" s="70"/>
      <c r="I59" s="70"/>
    </row>
    <row r="60" spans="2:9" ht="23.25" customHeight="1">
      <c r="B60" s="64"/>
      <c r="C60" s="70"/>
      <c r="D60" s="70"/>
      <c r="E60" s="70"/>
      <c r="F60" s="70"/>
      <c r="G60" s="70"/>
      <c r="H60" s="70"/>
      <c r="I60" s="70"/>
    </row>
    <row r="61" spans="2:9" ht="24.75" customHeight="1">
      <c r="B61" s="90"/>
      <c r="C61" s="70"/>
      <c r="D61" s="70"/>
      <c r="E61" s="70"/>
      <c r="F61" s="70"/>
      <c r="G61" s="70"/>
      <c r="H61" s="70"/>
      <c r="I61" s="70"/>
    </row>
    <row r="62" spans="2:9" ht="24.75" customHeight="1">
      <c r="B62" s="90"/>
      <c r="C62" s="70"/>
      <c r="D62" s="70"/>
      <c r="E62" s="70"/>
      <c r="F62" s="70"/>
      <c r="G62" s="70"/>
      <c r="H62" s="70"/>
      <c r="I62" s="70"/>
    </row>
    <row r="63" spans="2:9" ht="24.75" customHeight="1">
      <c r="B63" s="65"/>
      <c r="C63" s="70"/>
      <c r="D63" s="70"/>
      <c r="E63" s="70"/>
      <c r="F63" s="70"/>
      <c r="G63" s="70"/>
      <c r="H63" s="70"/>
      <c r="I63" s="70"/>
    </row>
    <row r="64" spans="2:9" ht="22.5" customHeight="1">
      <c r="B64" s="64"/>
      <c r="C64" s="70"/>
      <c r="D64" s="70"/>
      <c r="E64" s="70"/>
      <c r="F64" s="70"/>
      <c r="G64" s="70"/>
      <c r="H64" s="70"/>
      <c r="I64" s="70"/>
    </row>
    <row r="65" spans="2:9" ht="21" customHeight="1">
      <c r="B65" s="64"/>
      <c r="C65" s="70"/>
      <c r="D65" s="70"/>
      <c r="E65" s="70"/>
      <c r="F65" s="70"/>
      <c r="G65" s="70"/>
      <c r="H65" s="70"/>
      <c r="I65" s="70"/>
    </row>
    <row r="66" spans="1:9" ht="23.25" customHeight="1">
      <c r="A66" s="53"/>
      <c r="B66" s="53"/>
      <c r="C66" s="53"/>
      <c r="D66" s="70"/>
      <c r="E66" s="70"/>
      <c r="F66" s="70"/>
      <c r="G66" s="70"/>
      <c r="H66" s="70"/>
      <c r="I66" s="70"/>
    </row>
    <row r="67" spans="1:9" s="53" customFormat="1" ht="18.75">
      <c r="A67" s="82" t="s">
        <v>69</v>
      </c>
      <c r="B67" s="82"/>
      <c r="C67" s="82"/>
      <c r="D67" s="71"/>
      <c r="E67" s="71"/>
      <c r="F67" s="71"/>
      <c r="G67" s="71"/>
      <c r="H67" s="71"/>
      <c r="I67" s="71"/>
    </row>
    <row r="68" spans="1:9" ht="22.5" customHeight="1">
      <c r="A68" s="82"/>
      <c r="B68" s="82"/>
      <c r="C68" s="82"/>
      <c r="D68" s="70"/>
      <c r="E68" s="70"/>
      <c r="F68" s="70"/>
      <c r="G68" s="70"/>
      <c r="H68" s="70"/>
      <c r="I68" s="70"/>
    </row>
    <row r="69" spans="1:9" ht="21" customHeight="1">
      <c r="A69" s="83" t="s">
        <v>70</v>
      </c>
      <c r="B69" s="82"/>
      <c r="C69" s="82"/>
      <c r="D69" s="64"/>
      <c r="E69" s="64"/>
      <c r="F69" s="64"/>
      <c r="G69" s="64"/>
      <c r="H69" s="64"/>
      <c r="I69" s="64"/>
    </row>
    <row r="70" spans="1:9" ht="21" customHeight="1">
      <c r="A70" s="83" t="s">
        <v>71</v>
      </c>
      <c r="B70" s="84"/>
      <c r="C70" s="84"/>
      <c r="D70" s="64"/>
      <c r="E70" s="64"/>
      <c r="F70" s="64"/>
      <c r="G70" s="64"/>
      <c r="H70" s="64"/>
      <c r="I70" s="64"/>
    </row>
    <row r="71" spans="1:3" s="53" customFormat="1" ht="18.75">
      <c r="A71" s="85" t="s">
        <v>72</v>
      </c>
      <c r="B71" s="84"/>
      <c r="C71" s="84"/>
    </row>
    <row r="72" spans="1:9" ht="20.25" customHeight="1">
      <c r="A72" s="86" t="s">
        <v>73</v>
      </c>
      <c r="B72" s="84"/>
      <c r="C72" s="84"/>
      <c r="D72" s="64"/>
      <c r="E72" s="64"/>
      <c r="F72" s="64"/>
      <c r="G72" s="64"/>
      <c r="H72" s="64"/>
      <c r="I72" s="64"/>
    </row>
    <row r="73" spans="1:9" ht="18" customHeight="1">
      <c r="A73" s="86"/>
      <c r="B73" s="84"/>
      <c r="C73" s="84"/>
      <c r="D73" s="64"/>
      <c r="E73" s="64"/>
      <c r="F73" s="64"/>
      <c r="G73" s="64"/>
      <c r="H73" s="64"/>
      <c r="I73" s="64"/>
    </row>
    <row r="74" spans="1:9" ht="24.75" customHeight="1">
      <c r="A74" s="85" t="s">
        <v>74</v>
      </c>
      <c r="B74" s="84"/>
      <c r="C74" s="84"/>
      <c r="D74" s="64"/>
      <c r="E74" s="64"/>
      <c r="F74" s="64"/>
      <c r="G74" s="64"/>
      <c r="H74" s="64"/>
      <c r="I74" s="64"/>
    </row>
    <row r="75" spans="1:3" s="53" customFormat="1" ht="18.75">
      <c r="A75" s="87" t="s">
        <v>75</v>
      </c>
      <c r="B75" s="84"/>
      <c r="C75" s="84"/>
    </row>
    <row r="76" spans="1:3" s="53" customFormat="1" ht="18.75">
      <c r="A76" s="86" t="s">
        <v>73</v>
      </c>
      <c r="B76" s="84"/>
      <c r="C76" s="84"/>
    </row>
    <row r="77" spans="1:3" s="53" customFormat="1" ht="18.75">
      <c r="A77" s="86"/>
      <c r="B77" s="84"/>
      <c r="C77" s="84"/>
    </row>
    <row r="78" spans="1:3" s="53" customFormat="1" ht="20.25" customHeight="1">
      <c r="A78" s="86" t="s">
        <v>76</v>
      </c>
      <c r="B78" s="84"/>
      <c r="C78" s="84"/>
    </row>
    <row r="79" spans="1:3" s="53" customFormat="1" ht="18.75">
      <c r="A79" s="86" t="s">
        <v>77</v>
      </c>
      <c r="B79" s="84"/>
      <c r="C79" s="84"/>
    </row>
    <row r="80" spans="1:3" s="53" customFormat="1" ht="21" customHeight="1">
      <c r="A80" s="86" t="s">
        <v>78</v>
      </c>
      <c r="B80" s="84"/>
      <c r="C80" s="84"/>
    </row>
    <row r="81" spans="1:3" s="53" customFormat="1" ht="18.75">
      <c r="A81" s="86" t="s">
        <v>73</v>
      </c>
      <c r="B81" s="84"/>
      <c r="C81" s="84"/>
    </row>
    <row r="82" spans="1:3" s="53" customFormat="1" ht="21" customHeight="1">
      <c r="A82" s="82"/>
      <c r="B82" s="82"/>
      <c r="C82" s="82"/>
    </row>
    <row r="83" spans="1:3" s="53" customFormat="1" ht="18.75">
      <c r="A83" s="82"/>
      <c r="B83" s="82"/>
      <c r="C83" s="82"/>
    </row>
    <row r="84" spans="1:3" s="53" customFormat="1" ht="12" customHeight="1">
      <c r="A84" s="82"/>
      <c r="B84" s="82"/>
      <c r="C84" s="82"/>
    </row>
    <row r="85" spans="1:9" ht="18.75" hidden="1">
      <c r="A85" s="82"/>
      <c r="B85" s="82"/>
      <c r="C85" s="82"/>
      <c r="D85" s="53"/>
      <c r="E85" s="53"/>
      <c r="F85" s="53"/>
      <c r="G85" s="53"/>
      <c r="H85" s="53"/>
      <c r="I85" s="53"/>
    </row>
    <row r="86" spans="1:3" ht="18.75">
      <c r="A86" s="82"/>
      <c r="B86" s="82"/>
      <c r="C86" s="82"/>
    </row>
    <row r="87" spans="1:3" ht="18.75">
      <c r="A87" s="82"/>
      <c r="B87" s="82"/>
      <c r="C87" s="82"/>
    </row>
    <row r="88" spans="1:3" ht="18.75">
      <c r="A88" s="88"/>
      <c r="B88" s="82"/>
      <c r="C88" s="82"/>
    </row>
    <row r="89" spans="1:3" ht="18.75">
      <c r="A89" s="102"/>
      <c r="B89" s="102"/>
      <c r="C89" s="102"/>
    </row>
    <row r="90" spans="1:3" ht="18.75">
      <c r="A90" s="85"/>
      <c r="B90" s="89"/>
      <c r="C90" s="88"/>
    </row>
    <row r="91" spans="1:3" ht="18.75">
      <c r="A91" s="85" t="s">
        <v>79</v>
      </c>
      <c r="B91" s="89"/>
      <c r="C91" s="88"/>
    </row>
    <row r="92" spans="1:9" ht="18.75">
      <c r="A92" s="85" t="s">
        <v>80</v>
      </c>
      <c r="B92" s="89"/>
      <c r="C92" s="88"/>
      <c r="D92" s="66"/>
      <c r="E92" s="66"/>
      <c r="F92" s="66"/>
      <c r="G92" s="66"/>
      <c r="H92" s="66"/>
      <c r="I92" s="66"/>
    </row>
    <row r="93" spans="1:9" ht="15.75">
      <c r="A93" s="53"/>
      <c r="B93" s="53"/>
      <c r="C93" s="53"/>
      <c r="D93" s="54"/>
      <c r="E93" s="54"/>
      <c r="F93" s="54"/>
      <c r="G93" s="54"/>
      <c r="H93" s="54"/>
      <c r="I93" s="54"/>
    </row>
    <row r="94" spans="2:9" ht="15.75">
      <c r="B94" s="54"/>
      <c r="C94" s="54"/>
      <c r="D94" s="54"/>
      <c r="E94" s="54"/>
      <c r="F94" s="54"/>
      <c r="G94" s="54"/>
      <c r="H94" s="54"/>
      <c r="I94" s="54"/>
    </row>
    <row r="95" spans="2:9" ht="15.75">
      <c r="B95" s="54"/>
      <c r="C95" s="54"/>
      <c r="D95" s="54"/>
      <c r="E95" s="54"/>
      <c r="F95" s="54"/>
      <c r="G95" s="54"/>
      <c r="H95" s="54"/>
      <c r="I95" s="54"/>
    </row>
    <row r="96" spans="2:9" ht="15.75">
      <c r="B96" s="54"/>
      <c r="C96" s="54"/>
      <c r="D96" s="54"/>
      <c r="E96" s="54"/>
      <c r="F96" s="54"/>
      <c r="G96" s="54"/>
      <c r="H96" s="54"/>
      <c r="I96" s="54"/>
    </row>
    <row r="97" spans="2:9" ht="15.75">
      <c r="B97" s="54"/>
      <c r="C97" s="54"/>
      <c r="D97" s="54"/>
      <c r="E97" s="54"/>
      <c r="F97" s="54"/>
      <c r="G97" s="54"/>
      <c r="H97" s="54"/>
      <c r="I97" s="54"/>
    </row>
    <row r="98" spans="2:9" ht="15.75">
      <c r="B98" s="54"/>
      <c r="C98" s="54"/>
      <c r="D98" s="54"/>
      <c r="E98" s="54"/>
      <c r="F98" s="54"/>
      <c r="G98" s="54"/>
      <c r="H98" s="54"/>
      <c r="I98" s="54"/>
    </row>
    <row r="99" spans="2:9" ht="15.75">
      <c r="B99" s="54"/>
      <c r="C99" s="54"/>
      <c r="D99" s="54"/>
      <c r="E99" s="54"/>
      <c r="F99" s="54"/>
      <c r="G99" s="54"/>
      <c r="H99" s="54"/>
      <c r="I99" s="54"/>
    </row>
    <row r="100" spans="2:9" ht="15.75">
      <c r="B100" s="54"/>
      <c r="C100" s="54"/>
      <c r="D100" s="54"/>
      <c r="E100" s="54"/>
      <c r="F100" s="54"/>
      <c r="G100" s="54"/>
      <c r="H100" s="54"/>
      <c r="I100" s="54"/>
    </row>
    <row r="101" spans="2:9" ht="15.75">
      <c r="B101" s="54"/>
      <c r="C101" s="54"/>
      <c r="D101" s="54"/>
      <c r="E101" s="54"/>
      <c r="F101" s="54"/>
      <c r="G101" s="54"/>
      <c r="H101" s="54"/>
      <c r="I101" s="54"/>
    </row>
    <row r="102" spans="2:9" ht="15.75">
      <c r="B102" s="54"/>
      <c r="C102" s="54"/>
      <c r="D102" s="54"/>
      <c r="E102" s="54"/>
      <c r="F102" s="54"/>
      <c r="G102" s="54"/>
      <c r="H102" s="54"/>
      <c r="I102" s="54"/>
    </row>
    <row r="103" spans="2:9" ht="15.75">
      <c r="B103" s="54"/>
      <c r="C103" s="54"/>
      <c r="D103" s="54"/>
      <c r="E103" s="54"/>
      <c r="F103" s="54"/>
      <c r="G103" s="54"/>
      <c r="H103" s="54"/>
      <c r="I103" s="54"/>
    </row>
    <row r="104" spans="2:9" ht="15.75">
      <c r="B104" s="54"/>
      <c r="C104" s="54"/>
      <c r="D104" s="54"/>
      <c r="E104" s="54"/>
      <c r="F104" s="54"/>
      <c r="G104" s="54"/>
      <c r="H104" s="54"/>
      <c r="I104" s="54"/>
    </row>
    <row r="105" spans="2:9" ht="15.75">
      <c r="B105" s="54"/>
      <c r="C105" s="54"/>
      <c r="D105" s="54"/>
      <c r="E105" s="54"/>
      <c r="F105" s="54"/>
      <c r="G105" s="54"/>
      <c r="H105" s="54"/>
      <c r="I105" s="54"/>
    </row>
    <row r="106" spans="2:9" ht="15.75">
      <c r="B106" s="54"/>
      <c r="C106" s="54"/>
      <c r="D106" s="54"/>
      <c r="E106" s="54"/>
      <c r="F106" s="54"/>
      <c r="G106" s="54"/>
      <c r="H106" s="54"/>
      <c r="I106" s="54"/>
    </row>
    <row r="107" spans="2:9" ht="15.75">
      <c r="B107" s="54"/>
      <c r="C107" s="54"/>
      <c r="D107" s="54"/>
      <c r="E107" s="54"/>
      <c r="F107" s="54"/>
      <c r="G107" s="54"/>
      <c r="H107" s="54"/>
      <c r="I107" s="54"/>
    </row>
    <row r="108" spans="2:9" ht="15.75">
      <c r="B108" s="54"/>
      <c r="C108" s="54"/>
      <c r="D108" s="54"/>
      <c r="E108" s="54"/>
      <c r="F108" s="54"/>
      <c r="G108" s="54"/>
      <c r="H108" s="54"/>
      <c r="I108" s="54"/>
    </row>
    <row r="109" spans="2:9" ht="15.75">
      <c r="B109" s="54"/>
      <c r="C109" s="54"/>
      <c r="D109" s="54"/>
      <c r="E109" s="54"/>
      <c r="F109" s="54"/>
      <c r="G109" s="54"/>
      <c r="H109" s="54"/>
      <c r="I109" s="54"/>
    </row>
    <row r="110" spans="2:9" ht="15.75">
      <c r="B110" s="54"/>
      <c r="C110" s="54"/>
      <c r="D110" s="54"/>
      <c r="E110" s="54"/>
      <c r="F110" s="54"/>
      <c r="G110" s="54"/>
      <c r="H110" s="54"/>
      <c r="I110" s="54"/>
    </row>
    <row r="111" spans="2:9" ht="15.75">
      <c r="B111" s="54"/>
      <c r="C111" s="54"/>
      <c r="D111" s="54"/>
      <c r="E111" s="54"/>
      <c r="F111" s="54"/>
      <c r="G111" s="54"/>
      <c r="H111" s="54"/>
      <c r="I111" s="54"/>
    </row>
    <row r="112" spans="2:9" ht="15.75">
      <c r="B112" s="54"/>
      <c r="C112" s="54"/>
      <c r="D112" s="54"/>
      <c r="E112" s="54"/>
      <c r="F112" s="54"/>
      <c r="G112" s="54"/>
      <c r="H112" s="54"/>
      <c r="I112" s="54"/>
    </row>
    <row r="113" spans="2:9" ht="15.75">
      <c r="B113" s="54"/>
      <c r="C113" s="54"/>
      <c r="D113" s="54"/>
      <c r="E113" s="54"/>
      <c r="F113" s="54"/>
      <c r="G113" s="54"/>
      <c r="H113" s="54"/>
      <c r="I113" s="54"/>
    </row>
    <row r="114" spans="2:9" ht="15.75">
      <c r="B114" s="54"/>
      <c r="C114" s="54"/>
      <c r="D114" s="54"/>
      <c r="E114" s="54"/>
      <c r="F114" s="54"/>
      <c r="G114" s="54"/>
      <c r="H114" s="54"/>
      <c r="I114" s="54"/>
    </row>
    <row r="115" spans="2:9" ht="15.75">
      <c r="B115" s="54"/>
      <c r="C115" s="54"/>
      <c r="D115" s="54"/>
      <c r="E115" s="54"/>
      <c r="F115" s="54"/>
      <c r="G115" s="54"/>
      <c r="H115" s="54"/>
      <c r="I115" s="54"/>
    </row>
    <row r="116" spans="2:9" ht="15.75">
      <c r="B116" s="54"/>
      <c r="C116" s="54"/>
      <c r="D116" s="54"/>
      <c r="E116" s="54"/>
      <c r="F116" s="54"/>
      <c r="G116" s="54"/>
      <c r="H116" s="54"/>
      <c r="I116" s="54"/>
    </row>
    <row r="117" spans="2:9" ht="15.75">
      <c r="B117" s="54"/>
      <c r="C117" s="54"/>
      <c r="D117" s="54"/>
      <c r="E117" s="54"/>
      <c r="F117" s="54"/>
      <c r="G117" s="54"/>
      <c r="H117" s="54"/>
      <c r="I117" s="54"/>
    </row>
    <row r="118" spans="2:9" ht="15.75">
      <c r="B118" s="54"/>
      <c r="C118" s="54"/>
      <c r="D118" s="54"/>
      <c r="E118" s="54"/>
      <c r="F118" s="54"/>
      <c r="G118" s="54"/>
      <c r="H118" s="54"/>
      <c r="I118" s="54"/>
    </row>
    <row r="119" spans="2:9" ht="15.75">
      <c r="B119" s="54"/>
      <c r="C119" s="54"/>
      <c r="D119" s="54"/>
      <c r="E119" s="54"/>
      <c r="F119" s="54"/>
      <c r="G119" s="54"/>
      <c r="H119" s="54"/>
      <c r="I119" s="54"/>
    </row>
    <row r="120" spans="2:9" ht="15.75">
      <c r="B120" s="54"/>
      <c r="C120" s="54"/>
      <c r="D120" s="54"/>
      <c r="E120" s="54"/>
      <c r="F120" s="54"/>
      <c r="G120" s="54"/>
      <c r="H120" s="54"/>
      <c r="I120" s="54"/>
    </row>
    <row r="121" spans="3:9" ht="15.75">
      <c r="C121" s="54"/>
      <c r="D121" s="54"/>
      <c r="E121" s="54"/>
      <c r="F121" s="54"/>
      <c r="G121" s="54"/>
      <c r="H121" s="54"/>
      <c r="I121" s="54"/>
    </row>
    <row r="122" spans="2:9" ht="15.75">
      <c r="B122" s="53"/>
      <c r="C122" s="54"/>
      <c r="D122" s="54"/>
      <c r="E122" s="54"/>
      <c r="F122" s="54"/>
      <c r="G122" s="54"/>
      <c r="H122" s="54"/>
      <c r="I122" s="54"/>
    </row>
    <row r="123" spans="2:9" ht="15.75">
      <c r="B123" s="65"/>
      <c r="C123" s="54"/>
      <c r="D123" s="54"/>
      <c r="E123" s="54"/>
      <c r="F123" s="54"/>
      <c r="G123" s="54"/>
      <c r="H123" s="54"/>
      <c r="I123" s="54"/>
    </row>
    <row r="124" spans="3:9" ht="15.75">
      <c r="C124" s="54"/>
      <c r="D124" s="54"/>
      <c r="E124" s="54"/>
      <c r="F124" s="54"/>
      <c r="G124" s="54"/>
      <c r="H124" s="54"/>
      <c r="I124" s="54"/>
    </row>
    <row r="125" spans="3:9" ht="15.75">
      <c r="C125" s="54"/>
      <c r="D125" s="54"/>
      <c r="E125" s="54"/>
      <c r="F125" s="54"/>
      <c r="G125" s="54"/>
      <c r="H125" s="54"/>
      <c r="I125" s="54"/>
    </row>
    <row r="126" spans="2:9" ht="15.75">
      <c r="B126" s="54"/>
      <c r="C126" s="54"/>
      <c r="D126" s="54"/>
      <c r="E126" s="54"/>
      <c r="F126" s="54"/>
      <c r="G126" s="54"/>
      <c r="H126" s="54"/>
      <c r="I126" s="54"/>
    </row>
    <row r="127" spans="2:9" ht="15.75">
      <c r="B127" s="54"/>
      <c r="C127" s="54"/>
      <c r="D127" s="54"/>
      <c r="E127" s="54"/>
      <c r="F127" s="54"/>
      <c r="G127" s="54"/>
      <c r="H127" s="54"/>
      <c r="I127" s="54"/>
    </row>
    <row r="128" spans="2:9" ht="15.75">
      <c r="B128" s="54"/>
      <c r="C128" s="54"/>
      <c r="D128" s="54"/>
      <c r="E128" s="54"/>
      <c r="F128" s="54"/>
      <c r="G128" s="54"/>
      <c r="H128" s="54"/>
      <c r="I128" s="54"/>
    </row>
    <row r="129" spans="2:9" ht="15.75">
      <c r="B129" s="54"/>
      <c r="C129" s="54"/>
      <c r="D129" s="54"/>
      <c r="E129" s="54"/>
      <c r="F129" s="54"/>
      <c r="G129" s="54"/>
      <c r="H129" s="54"/>
      <c r="I129" s="54"/>
    </row>
    <row r="130" spans="2:9" ht="15.75">
      <c r="B130" s="54"/>
      <c r="C130" s="54"/>
      <c r="D130" s="54"/>
      <c r="E130" s="54"/>
      <c r="F130" s="54"/>
      <c r="G130" s="54"/>
      <c r="H130" s="54"/>
      <c r="I130" s="54"/>
    </row>
    <row r="131" spans="2:9" ht="15.75">
      <c r="B131" s="54"/>
      <c r="C131" s="54"/>
      <c r="D131" s="54"/>
      <c r="E131" s="54"/>
      <c r="F131" s="54"/>
      <c r="G131" s="54"/>
      <c r="H131" s="54"/>
      <c r="I131" s="54"/>
    </row>
    <row r="132" spans="2:9" ht="15.75">
      <c r="B132" s="54"/>
      <c r="C132" s="54"/>
      <c r="D132" s="54"/>
      <c r="E132" s="54"/>
      <c r="F132" s="54"/>
      <c r="G132" s="54"/>
      <c r="H132" s="54"/>
      <c r="I132" s="54"/>
    </row>
    <row r="133" spans="2:9" ht="15.75">
      <c r="B133" s="54"/>
      <c r="C133" s="54"/>
      <c r="D133" s="54"/>
      <c r="E133" s="54"/>
      <c r="F133" s="54"/>
      <c r="G133" s="54"/>
      <c r="H133" s="54"/>
      <c r="I133" s="54"/>
    </row>
    <row r="134" spans="2:9" ht="15.75">
      <c r="B134" s="54"/>
      <c r="C134" s="54"/>
      <c r="D134" s="54"/>
      <c r="E134" s="54"/>
      <c r="F134" s="54"/>
      <c r="G134" s="54"/>
      <c r="H134" s="54"/>
      <c r="I134" s="54"/>
    </row>
    <row r="135" spans="2:9" ht="15.75">
      <c r="B135" s="54"/>
      <c r="C135" s="54"/>
      <c r="D135" s="54"/>
      <c r="E135" s="54"/>
      <c r="F135" s="54"/>
      <c r="G135" s="54"/>
      <c r="H135" s="54"/>
      <c r="I135" s="54"/>
    </row>
    <row r="136" spans="2:9" ht="15.75">
      <c r="B136" s="54"/>
      <c r="C136" s="54"/>
      <c r="D136" s="54"/>
      <c r="E136" s="54"/>
      <c r="F136" s="54"/>
      <c r="G136" s="54"/>
      <c r="H136" s="54"/>
      <c r="I136" s="54"/>
    </row>
    <row r="137" spans="2:9" ht="15.75">
      <c r="B137" s="54"/>
      <c r="C137" s="54"/>
      <c r="D137" s="54"/>
      <c r="E137" s="54"/>
      <c r="F137" s="54"/>
      <c r="G137" s="54"/>
      <c r="H137" s="54"/>
      <c r="I137" s="54"/>
    </row>
    <row r="138" spans="2:9" ht="15.75">
      <c r="B138" s="54"/>
      <c r="C138" s="54"/>
      <c r="D138" s="54"/>
      <c r="E138" s="54"/>
      <c r="F138" s="54"/>
      <c r="G138" s="54"/>
      <c r="H138" s="54"/>
      <c r="I138" s="54"/>
    </row>
    <row r="139" spans="2:9" ht="15.75">
      <c r="B139" s="54"/>
      <c r="C139" s="54"/>
      <c r="D139" s="54"/>
      <c r="E139" s="54"/>
      <c r="F139" s="54"/>
      <c r="G139" s="54"/>
      <c r="H139" s="54"/>
      <c r="I139" s="54"/>
    </row>
    <row r="140" spans="2:9" ht="15.75">
      <c r="B140" s="54"/>
      <c r="C140" s="54"/>
      <c r="D140" s="54"/>
      <c r="E140" s="54"/>
      <c r="F140" s="54"/>
      <c r="G140" s="54"/>
      <c r="H140" s="54"/>
      <c r="I140" s="54"/>
    </row>
    <row r="141" spans="2:9" ht="15.75">
      <c r="B141" s="54"/>
      <c r="C141" s="54"/>
      <c r="D141" s="54"/>
      <c r="E141" s="54"/>
      <c r="F141" s="54"/>
      <c r="G141" s="54"/>
      <c r="H141" s="54"/>
      <c r="I141" s="54"/>
    </row>
    <row r="142" spans="2:9" ht="15.75">
      <c r="B142" s="54"/>
      <c r="C142" s="54"/>
      <c r="D142" s="54"/>
      <c r="E142" s="54"/>
      <c r="F142" s="54"/>
      <c r="G142" s="54"/>
      <c r="H142" s="54"/>
      <c r="I142" s="54"/>
    </row>
    <row r="143" spans="2:9" ht="15.75">
      <c r="B143" s="54"/>
      <c r="C143" s="54"/>
      <c r="D143" s="54"/>
      <c r="E143" s="54"/>
      <c r="F143" s="54"/>
      <c r="G143" s="54"/>
      <c r="H143" s="54"/>
      <c r="I143" s="54"/>
    </row>
    <row r="144" spans="2:9" ht="15.75">
      <c r="B144" s="54"/>
      <c r="C144" s="54"/>
      <c r="D144" s="54"/>
      <c r="E144" s="54"/>
      <c r="F144" s="54"/>
      <c r="G144" s="54"/>
      <c r="H144" s="54"/>
      <c r="I144" s="54"/>
    </row>
    <row r="145" spans="2:9" ht="15.75">
      <c r="B145" s="54"/>
      <c r="C145" s="54"/>
      <c r="D145" s="54"/>
      <c r="E145" s="54"/>
      <c r="F145" s="54"/>
      <c r="G145" s="54"/>
      <c r="H145" s="54"/>
      <c r="I145" s="54"/>
    </row>
    <row r="146" spans="2:9" ht="15.75">
      <c r="B146" s="54"/>
      <c r="C146" s="54"/>
      <c r="D146" s="54"/>
      <c r="E146" s="54"/>
      <c r="F146" s="54"/>
      <c r="G146" s="54"/>
      <c r="H146" s="54"/>
      <c r="I146" s="54"/>
    </row>
    <row r="147" spans="2:9" ht="15.75">
      <c r="B147" s="54"/>
      <c r="C147" s="54"/>
      <c r="D147" s="54"/>
      <c r="E147" s="54"/>
      <c r="F147" s="54"/>
      <c r="G147" s="54"/>
      <c r="H147" s="54"/>
      <c r="I147" s="54"/>
    </row>
    <row r="148" spans="2:9" ht="15.75">
      <c r="B148" s="54"/>
      <c r="C148" s="54"/>
      <c r="D148" s="54"/>
      <c r="E148" s="54"/>
      <c r="F148" s="54"/>
      <c r="G148" s="54"/>
      <c r="H148" s="54"/>
      <c r="I148" s="54"/>
    </row>
    <row r="149" spans="2:9" ht="15.75">
      <c r="B149" s="54"/>
      <c r="C149" s="54"/>
      <c r="D149" s="54"/>
      <c r="E149" s="54"/>
      <c r="F149" s="54"/>
      <c r="G149" s="54"/>
      <c r="H149" s="54"/>
      <c r="I149" s="54"/>
    </row>
    <row r="150" spans="2:9" ht="15.75">
      <c r="B150" s="54"/>
      <c r="C150" s="54"/>
      <c r="D150" s="54"/>
      <c r="E150" s="54"/>
      <c r="F150" s="54"/>
      <c r="G150" s="54"/>
      <c r="H150" s="54"/>
      <c r="I150" s="54"/>
    </row>
    <row r="151" spans="2:9" ht="15.75">
      <c r="B151" s="54"/>
      <c r="C151" s="54"/>
      <c r="D151" s="54"/>
      <c r="E151" s="54"/>
      <c r="F151" s="54"/>
      <c r="G151" s="54"/>
      <c r="H151" s="54"/>
      <c r="I151" s="54"/>
    </row>
    <row r="152" spans="2:9" ht="15.75">
      <c r="B152" s="54"/>
      <c r="C152" s="54"/>
      <c r="D152" s="54"/>
      <c r="E152" s="54"/>
      <c r="F152" s="54"/>
      <c r="G152" s="54"/>
      <c r="H152" s="54"/>
      <c r="I152" s="54"/>
    </row>
    <row r="153" spans="2:9" ht="15.75">
      <c r="B153" s="54"/>
      <c r="C153" s="54"/>
      <c r="D153" s="54"/>
      <c r="E153" s="54"/>
      <c r="F153" s="54"/>
      <c r="G153" s="54"/>
      <c r="H153" s="54"/>
      <c r="I153" s="54"/>
    </row>
    <row r="154" spans="2:9" ht="15.75">
      <c r="B154" s="54"/>
      <c r="C154" s="54"/>
      <c r="D154" s="54"/>
      <c r="E154" s="54"/>
      <c r="F154" s="54"/>
      <c r="G154" s="54"/>
      <c r="H154" s="54"/>
      <c r="I154" s="54"/>
    </row>
    <row r="155" spans="2:9" ht="15.75">
      <c r="B155" s="54"/>
      <c r="C155" s="54"/>
      <c r="D155" s="54"/>
      <c r="E155" s="54"/>
      <c r="F155" s="54"/>
      <c r="G155" s="54"/>
      <c r="H155" s="54"/>
      <c r="I155" s="54"/>
    </row>
    <row r="156" spans="2:9" ht="15.75">
      <c r="B156" s="54"/>
      <c r="C156" s="54"/>
      <c r="D156" s="54"/>
      <c r="E156" s="54"/>
      <c r="F156" s="54"/>
      <c r="G156" s="54"/>
      <c r="H156" s="54"/>
      <c r="I156" s="54"/>
    </row>
    <row r="157" spans="2:9" ht="15.75">
      <c r="B157" s="54"/>
      <c r="C157" s="54"/>
      <c r="D157" s="54"/>
      <c r="E157" s="54"/>
      <c r="F157" s="54"/>
      <c r="G157" s="54"/>
      <c r="H157" s="54"/>
      <c r="I157" s="54"/>
    </row>
    <row r="158" spans="2:9" ht="15.75">
      <c r="B158" s="54"/>
      <c r="C158" s="54"/>
      <c r="D158" s="54"/>
      <c r="E158" s="54"/>
      <c r="F158" s="54"/>
      <c r="G158" s="54"/>
      <c r="H158" s="54"/>
      <c r="I158" s="54"/>
    </row>
    <row r="159" spans="2:9" ht="15.75">
      <c r="B159" s="54"/>
      <c r="C159" s="54"/>
      <c r="D159" s="54"/>
      <c r="E159" s="54"/>
      <c r="F159" s="54"/>
      <c r="G159" s="54"/>
      <c r="H159" s="54"/>
      <c r="I159" s="54"/>
    </row>
    <row r="160" spans="2:9" ht="15.75">
      <c r="B160" s="54"/>
      <c r="C160" s="54"/>
      <c r="D160" s="54"/>
      <c r="E160" s="54"/>
      <c r="F160" s="54"/>
      <c r="G160" s="54"/>
      <c r="H160" s="54"/>
      <c r="I160" s="54"/>
    </row>
    <row r="161" spans="2:9" ht="15.75">
      <c r="B161" s="54"/>
      <c r="C161" s="54"/>
      <c r="D161" s="54"/>
      <c r="E161" s="54"/>
      <c r="F161" s="54"/>
      <c r="G161" s="54"/>
      <c r="H161" s="54"/>
      <c r="I161" s="54"/>
    </row>
    <row r="162" spans="2:9" ht="15.75">
      <c r="B162" s="54"/>
      <c r="C162" s="54"/>
      <c r="D162" s="54"/>
      <c r="E162" s="54"/>
      <c r="F162" s="54"/>
      <c r="G162" s="54"/>
      <c r="H162" s="54"/>
      <c r="I162" s="54"/>
    </row>
    <row r="163" spans="2:9" ht="15.75">
      <c r="B163" s="54"/>
      <c r="C163" s="54"/>
      <c r="D163" s="54"/>
      <c r="E163" s="54"/>
      <c r="F163" s="54"/>
      <c r="G163" s="54"/>
      <c r="H163" s="54"/>
      <c r="I163" s="54"/>
    </row>
    <row r="164" spans="2:9" ht="15.75">
      <c r="B164" s="54"/>
      <c r="C164" s="54"/>
      <c r="D164" s="54"/>
      <c r="E164" s="54"/>
      <c r="F164" s="54"/>
      <c r="G164" s="54"/>
      <c r="H164" s="54"/>
      <c r="I164" s="54"/>
    </row>
    <row r="165" spans="2:9" ht="15.75">
      <c r="B165" s="54"/>
      <c r="C165" s="54"/>
      <c r="D165" s="54"/>
      <c r="E165" s="54"/>
      <c r="F165" s="54"/>
      <c r="G165" s="54"/>
      <c r="H165" s="54"/>
      <c r="I165" s="54"/>
    </row>
    <row r="166" spans="2:9" ht="15.75">
      <c r="B166" s="54"/>
      <c r="C166" s="54"/>
      <c r="D166" s="54"/>
      <c r="E166" s="54"/>
      <c r="F166" s="54"/>
      <c r="G166" s="54"/>
      <c r="H166" s="54"/>
      <c r="I166" s="54"/>
    </row>
    <row r="167" ht="15.75">
      <c r="B167" s="54"/>
    </row>
    <row r="170" spans="2:9" ht="15.75">
      <c r="B170" s="54"/>
      <c r="C170" s="54"/>
      <c r="D170" s="54"/>
      <c r="E170" s="54"/>
      <c r="F170" s="54"/>
      <c r="G170" s="54"/>
      <c r="H170" s="54"/>
      <c r="I170" s="54"/>
    </row>
    <row r="171" spans="2:9" ht="15.75">
      <c r="B171" s="54"/>
      <c r="C171" s="54"/>
      <c r="D171" s="54"/>
      <c r="E171" s="54"/>
      <c r="F171" s="54"/>
      <c r="G171" s="54"/>
      <c r="H171" s="54"/>
      <c r="I171" s="54"/>
    </row>
    <row r="172" spans="3:9" ht="15.75">
      <c r="C172" s="54"/>
      <c r="D172" s="54"/>
      <c r="E172" s="54"/>
      <c r="F172" s="54"/>
      <c r="G172" s="54"/>
      <c r="H172" s="54"/>
      <c r="I172" s="54"/>
    </row>
    <row r="173" spans="3:9" ht="15.75">
      <c r="C173" s="54"/>
      <c r="D173" s="54"/>
      <c r="E173" s="54"/>
      <c r="F173" s="54"/>
      <c r="G173" s="54"/>
      <c r="H173" s="54"/>
      <c r="I173" s="54"/>
    </row>
    <row r="174" spans="2:9" ht="15.75">
      <c r="B174" s="96"/>
      <c r="C174" s="96"/>
      <c r="D174" s="56"/>
      <c r="E174" s="56"/>
      <c r="F174" s="56"/>
      <c r="G174" s="56"/>
      <c r="H174" s="56"/>
      <c r="I174" s="56"/>
    </row>
    <row r="175" spans="3:9" ht="15.75">
      <c r="C175" s="52"/>
      <c r="D175" s="52"/>
      <c r="E175" s="52"/>
      <c r="F175" s="52"/>
      <c r="G175" s="52"/>
      <c r="H175" s="52"/>
      <c r="I175" s="52"/>
    </row>
    <row r="176" spans="2:9" ht="15.75">
      <c r="B176" s="53"/>
      <c r="C176" s="53"/>
      <c r="D176" s="53"/>
      <c r="E176" s="53"/>
      <c r="F176" s="53"/>
      <c r="G176" s="53"/>
      <c r="H176" s="53"/>
      <c r="I176" s="53"/>
    </row>
    <row r="177" spans="3:9" ht="15.75">
      <c r="C177" s="53"/>
      <c r="D177" s="53"/>
      <c r="E177" s="53"/>
      <c r="F177" s="53"/>
      <c r="G177" s="53"/>
      <c r="H177" s="53"/>
      <c r="I177" s="53"/>
    </row>
    <row r="178" spans="3:9" ht="15.75">
      <c r="C178" s="53"/>
      <c r="D178" s="53"/>
      <c r="E178" s="53"/>
      <c r="F178" s="53"/>
      <c r="G178" s="53"/>
      <c r="H178" s="53"/>
      <c r="I178" s="53"/>
    </row>
    <row r="179" spans="2:9" ht="15.75">
      <c r="B179" s="50"/>
      <c r="C179" s="53"/>
      <c r="D179" s="53"/>
      <c r="E179" s="53"/>
      <c r="F179" s="53"/>
      <c r="G179" s="53"/>
      <c r="H179" s="53"/>
      <c r="I179" s="53"/>
    </row>
    <row r="180" spans="3:9" ht="15.75">
      <c r="C180" s="53"/>
      <c r="D180" s="53"/>
      <c r="E180" s="53"/>
      <c r="F180" s="53"/>
      <c r="G180" s="53"/>
      <c r="H180" s="53"/>
      <c r="I180" s="53"/>
    </row>
  </sheetData>
  <sheetProtection/>
  <mergeCells count="8">
    <mergeCell ref="G1:I1"/>
    <mergeCell ref="G2:I2"/>
    <mergeCell ref="G3:I3"/>
    <mergeCell ref="A89:C89"/>
    <mergeCell ref="B174:C174"/>
    <mergeCell ref="A5:I5"/>
    <mergeCell ref="A47:I47"/>
    <mergeCell ref="A6:I6"/>
  </mergeCells>
  <printOptions horizontalCentered="1"/>
  <pageMargins left="0.7874015748031497" right="0.3937007874015748" top="0.7874015748031497" bottom="0.3937007874015748" header="0" footer="0"/>
  <pageSetup cellComments="asDisplayed" firstPageNumber="97" useFirstPageNumber="1" fitToHeight="47" horizontalDpi="600" verticalDpi="600" orientation="portrait" paperSize="9" scale="85" r:id="rId1"/>
  <headerFooter alignWithMargins="0">
    <oddHeader>&amp;C&amp;"Times New Roman,обычный"&amp;12&amp;P</oddHead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Лариса  Киселева</cp:lastModifiedBy>
  <cp:lastPrinted>2013-03-27T09:10:51Z</cp:lastPrinted>
  <dcterms:created xsi:type="dcterms:W3CDTF">2006-10-20T01:44:38Z</dcterms:created>
  <dcterms:modified xsi:type="dcterms:W3CDTF">2013-06-04T09:11:18Z</dcterms:modified>
  <cp:category/>
  <cp:version/>
  <cp:contentType/>
  <cp:contentStatus/>
</cp:coreProperties>
</file>