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6" sheetId="1" r:id="rId1"/>
  </sheets>
  <definedNames>
    <definedName name="Z_389D9002_B159_466B_9DF6_B698B38C0892_.wvu.PrintTitles" localSheetId="0" hidden="1">'Доходы 2016'!$7:$7</definedName>
    <definedName name="Z_389D9002_B159_466B_9DF6_B698B38C0892_.wvu.Rows" localSheetId="0" hidden="1">'Доходы 2016'!#REF!,'Доходы 2016'!#REF!,'Доходы 2016'!$20:$21,'Доходы 2016'!$47:$47,'Доходы 2016'!#REF!,'Доходы 2016'!#REF!</definedName>
    <definedName name="_xlnm.Print_Titles" localSheetId="0">'Доходы 2016'!$7:$7</definedName>
    <definedName name="_xlnm.Print_Area" localSheetId="0">'Доходы 2016'!$A$1:$E$147</definedName>
  </definedNames>
  <calcPr fullCalcOnLoad="1"/>
</workbook>
</file>

<file path=xl/sharedStrings.xml><?xml version="1.0" encoding="utf-8"?>
<sst xmlns="http://schemas.openxmlformats.org/spreadsheetml/2006/main" count="261" uniqueCount="249">
  <si>
    <t>000 2 02 02999 04 0000 151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</si>
  <si>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</si>
  <si>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</si>
  <si>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</si>
  <si>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</si>
  <si>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952 2 02 02999 04 0007 151</t>
  </si>
  <si>
    <t>907 2 02 03024 04 0010 151</t>
  </si>
  <si>
    <t>902 2 02 03024 04 0040 151</t>
  </si>
  <si>
    <t>902 2 02 03024 04 0060 151</t>
  </si>
  <si>
    <t>902 2 02 03024 04 0080 151</t>
  </si>
  <si>
    <t>954 2 02 03024 04 0120 151</t>
  </si>
  <si>
    <t>902 2 02 03024 04 0160 151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</si>
  <si>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</si>
  <si>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</si>
  <si>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</si>
  <si>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</si>
  <si>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</si>
  <si>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</si>
  <si>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</si>
  <si>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</si>
  <si>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</si>
  <si>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</si>
  <si>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</si>
  <si>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</si>
  <si>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</si>
  <si>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</si>
  <si>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</si>
  <si>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</si>
  <si>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</si>
  <si>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</si>
  <si>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</si>
  <si>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</si>
  <si>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</si>
  <si>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</si>
  <si>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</si>
  <si>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</si>
  <si>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</si>
  <si>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</si>
  <si>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</si>
  <si>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</si>
  <si>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</si>
  <si>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</si>
  <si>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</si>
  <si>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</si>
  <si>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000 2 02 01000 00 0000 151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</si>
  <si>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</si>
  <si>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</si>
  <si>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</si>
  <si>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</si>
  <si>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</si>
  <si>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Единый сельскохозяйственный налог 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</si>
  <si>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</si>
  <si>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</si>
  <si>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</si>
  <si>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</si>
  <si>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</si>
  <si>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</si>
  <si>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</si>
  <si>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903 2 02 01007 04 0000 151</t>
  </si>
  <si>
    <t xml:space="preserve">НЕНАЛОГОВЫЕ ДОХОДЫ </t>
  </si>
  <si>
    <t>(тыс.руб.)</t>
  </si>
  <si>
    <t>000 2 02 00000 00 0000 000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</si>
  <si>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</si>
  <si>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</si>
  <si>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</si>
  <si>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</si>
  <si>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</si>
  <si>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</si>
  <si>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</si>
  <si>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</si>
  <si>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</si>
  <si>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</si>
  <si>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</si>
  <si>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</si>
  <si>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Налоги, сборы и регулярные платежи за пользование природными ресурсами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</si>
  <si>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</si>
  <si>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</si>
  <si>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</si>
  <si>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</si>
  <si>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</si>
  <si>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</si>
  <si>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</si>
  <si>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</si>
  <si>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</si>
  <si>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</si>
  <si>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902 2 02 03024 04 0170 151</t>
  </si>
  <si>
    <t>954 2 02 03024 04 0170 151</t>
  </si>
  <si>
    <t>000 2 02 03024 04 0000 151</t>
  </si>
  <si>
    <t>182 1 05 01000 01 0000 110</t>
  </si>
  <si>
    <t>Налог, взимаемый в связи с применением упрощенной системы налогообложения</t>
  </si>
  <si>
    <t>000 1 17 00000 00 0000 000</t>
  </si>
  <si>
    <t>Прочие неналоговые доходы</t>
  </si>
  <si>
    <t>902 2 02 03024 04 0200 151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</si>
  <si>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</si>
  <si>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</si>
  <si>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</si>
  <si>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</si>
  <si>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</si>
  <si>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</si>
  <si>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>Акцизы по подакцизным товарам (продукции), производимым на территории Российской Федерации</t>
  </si>
  <si>
    <t>000 103 02000 01 0000 110</t>
  </si>
  <si>
    <t>182 1 05 04010 02 0000 110</t>
  </si>
  <si>
    <t>Налог, взимаемый в связи с применением патентной системы налогообложения</t>
  </si>
  <si>
    <t>909 1 11 09044 04 0005 120</t>
  </si>
  <si>
    <t>952 2 02 03024 04 0021 151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</si>
  <si>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</si>
  <si>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904 2 02 02999 04 0032 151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</si>
  <si>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</si>
  <si>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</si>
  <si>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</si>
  <si>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</si>
  <si>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952 2 02 03024 04 0022 151</t>
  </si>
  <si>
    <t>Субвенции на осуществление отдельных государственных полномочий по регулированию численности безнадзорных животных</t>
  </si>
  <si>
    <t>Дотации на выравнивание бюджетной обеспеченности поселений из областного фонда финансовой поддержки поселений</t>
  </si>
  <si>
    <t>907 2 02 03024 04 0245 151</t>
  </si>
  <si>
    <t>902 2 02 03024 04 0250 151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</si>
  <si>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</si>
  <si>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907 2 02 03024 04 0015 151</t>
  </si>
  <si>
    <t>907 2 02 03024 04 0215 151</t>
  </si>
  <si>
    <t>Субсидии на организацию отдыха детей в каникулярное время</t>
  </si>
  <si>
    <t xml:space="preserve">Субсидии местным бюджетам на софинансирование капитальных вложений в объекты муниципальной собственности в рамках государственной программы "Развитие образования в Томской области" 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</si>
  <si>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</si>
  <si>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954 2 02 03024 04 0121 151</t>
  </si>
  <si>
    <t>954 2 02 03024 04 0122 151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</si>
  <si>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</si>
  <si>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</si>
  <si>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</si>
  <si>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</si>
  <si>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</si>
  <si>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</si>
  <si>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на обеспечение условий для развития физической культуры и массового спорта</t>
  </si>
  <si>
    <t>904 2 02 02999 04 0012 151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</si>
  <si>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</si>
  <si>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</si>
  <si>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903 2 02 01001 04 0034 151</t>
  </si>
  <si>
    <t>903 2 02 01001 04 0035 151</t>
  </si>
  <si>
    <t>909 2 02 02077 04 0037 151</t>
  </si>
  <si>
    <t>Субсидиии местным бюджетам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</si>
  <si>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907 2 02 02999 04 0033 151</t>
  </si>
  <si>
    <t>904 2 02 02999 04 0038 151</t>
  </si>
  <si>
    <t>907 2 02 02999 04 0048 151</t>
  </si>
  <si>
    <t>902 2 02 03024 04 0210 151</t>
  </si>
  <si>
    <t>Субвенции на осуществление отдельных полномочий в области лекарственного обеспечения населения закрытых административно-территориальных образований, обслуживаемых федеральными государственными бюджетными учреждениями здравоохранения, находящимися в ведении Федерального медико-биологического агентства</t>
  </si>
  <si>
    <t>907 2 02 04999 04 0029 151</t>
  </si>
  <si>
    <t>902 2 02 04999 04 0027 151</t>
  </si>
  <si>
    <t>907 2 02 04999 04 0025 151</t>
  </si>
  <si>
    <t>904 2 02 02999 04 0018 151</t>
  </si>
  <si>
    <t>904 2 02 02999 04 0013 151</t>
  </si>
  <si>
    <t xml:space="preserve"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</si>
  <si>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физической культуры и спорта в Томской области"</t>
  </si>
  <si>
    <t>902 2 02 03119 04 0240 151</t>
  </si>
  <si>
    <t>000 1 13 00000 00 0000 000</t>
  </si>
  <si>
    <t>000 1 13 02994 04 0002 130</t>
  </si>
  <si>
    <t>Прочие доходы от компенсации затрат бюджетов городских округов (дебиторская задолженность прошлых лет)</t>
  </si>
  <si>
    <t>902 2 02 03024 04 0101 151</t>
  </si>
  <si>
    <t>902 2 02 03024 04 0111 151</t>
  </si>
  <si>
    <t>902 2 02 03024 04 0112 151</t>
  </si>
  <si>
    <t>ДОХОДЫ
бюджета ЗАТО Северск на 2016 год</t>
  </si>
  <si>
    <t>Субвенции бюджетам городских округов на выполнение передаваемых полномочий субъектов Российской Федерации, всего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</si>
  <si>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</t>
  </si>
  <si>
    <t>902 2 02 03024 04 0070 151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</si>
  <si>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</si>
  <si>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r>
      <rPr>
        <sz val="12"/>
        <color indexed="8"/>
        <rFont val="Times New Roman"/>
        <family val="1"/>
      </rPr>
      <t>Субсидии на достижение целевых показателей по плану мероприятий ("дорожная карта") "Изменения в сфере образования в Томской области" в части повышения заработной платы работников муниципальных организаций дополнительного образования Томской области в рамках государственной программы "Разв</t>
    </r>
    <r>
      <rPr>
        <sz val="12"/>
        <rFont val="Times New Roman"/>
        <family val="1"/>
      </rPr>
      <t>итие культуры и туризма в Томской области"</t>
    </r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</si>
  <si>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ставке (должностному окладу)</t>
  </si>
  <si>
    <t xml:space="preserve"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персонала"  </t>
  </si>
  <si>
    <t xml:space="preserve">Субсидии  на достижение целевых показателей по плану мероприятий ("дорожная карта")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 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</si>
  <si>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Томской области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</si>
  <si>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</si>
  <si>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Субвенции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</si>
  <si>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Субвенции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</si>
  <si>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Субвенции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</si>
  <si>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частных общеобразовательных учреждений, находящихся (находившихся) под опекой (попечительством), в приемных семьях</t>
  </si>
  <si>
    <t>Субвенции на 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</si>
  <si>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</si>
  <si>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Доходы от оказания платных услуг (работ) и компенсации затрат государства</t>
  </si>
  <si>
    <t>902 2 02 03024 04 0150 151</t>
  </si>
  <si>
    <t>(плюс, минус)</t>
  </si>
  <si>
    <t>Утвержд. Думой ЗАТО Северск 2016г.</t>
  </si>
  <si>
    <t>Уточн. Думой ЗАТО Северск 2016г.</t>
  </si>
  <si>
    <t>953 2 02 02089 04 0004 151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</si>
  <si>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</si>
  <si>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 на ремонт автомобильных дорог общего пользования местного значения в рамках государственной программы  "Развитие транспортной системы в Томской области"</t>
  </si>
  <si>
    <t>902 2 02 03020 04 0000 151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</si>
  <si>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</si>
  <si>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902 2 02 03119 04 0241 151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</si>
  <si>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(за счет средств федерального бюджета)</t>
  </si>
  <si>
    <t>907 2 02 04999 04 0028 151</t>
  </si>
  <si>
    <t>Иные межбюджетные трансферты на стимулирующие выплаты за высокие результаты и качество выполняемых работ в муниципальных общеобразовательных организациях</t>
  </si>
  <si>
    <t>907 2 02 04999 04 0039 151</t>
  </si>
  <si>
    <t>907 2 02 04999 04 0049 151</t>
  </si>
  <si>
    <t>Иные межбюджетные трансферты на организацию системы выявления, сопровождения одаренных детей</t>
  </si>
  <si>
    <t>Стипендии Губернатора Томской области обучающимся областных государственных и муниципальных образовательных организаций Томской области, реализующих образовательные программы среднего общего образования</t>
  </si>
  <si>
    <t>904 2 02 02999 04 0042 151</t>
  </si>
  <si>
    <t>907 2 02 02999 04 0042 151</t>
  </si>
  <si>
    <t>904 2 02 03024 04 0030 151</t>
  </si>
  <si>
    <t>907 2 02 03024 04 0030 151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</si>
  <si>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</si>
  <si>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</si>
  <si>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902 2 19 04000 04 0000 151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</si>
  <si>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</si>
  <si>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904 2 19 04000 04 0000 151</t>
  </si>
  <si>
    <t>000 2 00 00000 00 0000 000</t>
  </si>
  <si>
    <t>БЕЗВОЗМЕЗДНЫЕ ПОСТУПЛЕНИЯ</t>
  </si>
  <si>
    <t>907 2 02 04999 04 0050 151</t>
  </si>
  <si>
    <t>907 2 02 04999 04 0051 151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</si>
  <si>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</si>
  <si>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</si>
  <si>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952 2 19 04000 04 0000 151</t>
  </si>
  <si>
    <t>953 2 19 04000 04 0000 151</t>
  </si>
  <si>
    <t>907 2 19 04000 04 0000 151</t>
  </si>
  <si>
    <t>952 2 02 02999 04 0056 151</t>
  </si>
  <si>
    <t>954 2 02 02999 04 0056 151</t>
  </si>
  <si>
    <t>907 2 02 04999 04 0016 151</t>
  </si>
  <si>
    <t>902 2 02 04999 04 0016 151</t>
  </si>
  <si>
    <t>904 2 02 04999 04 0016 151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</si>
  <si>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</si>
  <si>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Прочие межбюджетные трансферты, передаваемые бюджетам городских округов (Исполнение судебных актов)</t>
  </si>
  <si>
    <t>902 2 02 04999 04 0047 151</t>
  </si>
  <si>
    <t>000 2 07 00000 00 0000 000</t>
  </si>
  <si>
    <t xml:space="preserve">Прочие безвозмездные поступления </t>
  </si>
  <si>
    <t>Прочие безвозмездные поступления в бюджеты городских округов</t>
  </si>
  <si>
    <t>902 2 07 04050 04 0000 180</t>
  </si>
  <si>
    <t>«Приложение  5</t>
  </si>
  <si>
    <t xml:space="preserve"> к Решению Думы ЗАТО Северск</t>
  </si>
  <si>
    <t>от 24.12.2015 № 8/1</t>
  </si>
  <si>
    <t>904 2 02 02999 04 0019 151</t>
  </si>
  <si>
    <t>Субсидии бюджетам муниципальных образований Томской области на софинансирование расходов на создание, 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</t>
  </si>
  <si>
    <t>902 2 02 02009 04 0000 151</t>
  </si>
  <si>
    <t>904 2 02 02051 04 0000 151</t>
  </si>
  <si>
    <t>Субсидии бюджетам городских округов на реализацию федеральных целевых программ (реализация государственной программы "Обеспечение доступности жилья и улучшение качества жилищных условий населения Томской области" Основное мероприятие "Улучшение жилищных условий молодых семей Томской области ")</t>
  </si>
  <si>
    <t>904 2 02 02999 04 0041 151</t>
  </si>
  <si>
    <t>Субсидии на софинансирование реализации проектов, отобранных по итогам проведения конкурса проектов в рамках государственной программы "Развитие культуры и туризма в Томской области"</t>
  </si>
  <si>
    <t>904 2 02 02999 04 0045 151</t>
  </si>
  <si>
    <t>Субсидия на реализацию государственной программы "Обеспечение доступности жилья и улучшение качества жилищных условий населения Томской области" Основное мероприятие "Улучшение жилищных условий молодых семей Томской области"</t>
  </si>
  <si>
    <t>Субвенции на проведение ремонта жилых помещений, собственниками которых являются дети-сироты и дети, оставшиеся без попечения родителей</t>
  </si>
  <si>
    <t>Субвенции бюджетам городских округов на проведение Всероссийской сельскохозяйственной переписи в 2016 году</t>
  </si>
  <si>
    <t>952 2 02 03121 04 0000 151</t>
  </si>
  <si>
    <t>952 2 02 03024 04 0235 151</t>
  </si>
  <si>
    <t>Субсидии на стимулирующие выплаты в муниципальных организациях дополнительного образования Томской области</t>
  </si>
  <si>
    <t>907 2 02 02999 04 0057 151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</si>
  <si>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</si>
  <si>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902 2 02 03007 04 0000 151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</si>
  <si>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</si>
  <si>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Межбюджетные трансферты, передаваемые бюджетам городских округов,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 </t>
  </si>
  <si>
    <t>904 2 02 04041 04 0000 151</t>
  </si>
  <si>
    <t>Прочие межбюджетные трансферты, передаваемые бюджетам городских округов (Создание в 2016 году условий для поэтапного введения федеральных государственных образовательных стандартов)</t>
  </si>
  <si>
    <t>907 2 02 04999 04 0058 151</t>
  </si>
  <si>
    <t>953 2 02 04999 04 0058 151</t>
  </si>
  <si>
    <t>3 688 874,47»;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</si>
</sst>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  <numFmt numFmtId="202" formatCode="[$-FC19]d\ mmmm\ yyyy\ &quot;г.&quot;"/>
    <numFmt numFmtId="203" formatCode="dd/mm/yy;@"/>
    <numFmt numFmtId="204" formatCode="d/m/yyyy;@"/>
  </numFmts>
  <fonts count="27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color indexed="9"/>
      <name val="Times New Roman"/>
      <family val="1"/>
    </font>
    <font>
      <sz val="12"/>
      <color theme="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34">
    <xf numFmtId="0" fontId="0" fillId="0" borderId="0" xfId="0" applyAlignment="1">
      <alignment/>
    </xf>
    <xf numFmtId="2" fontId="22" fillId="0" borderId="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>
      <alignment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justify" vertical="center" wrapText="1"/>
      <protection/>
    </xf>
    <xf numFmtId="4" fontId="22" fillId="0" borderId="10" xfId="54" applyNumberFormat="1" applyFont="1" applyFill="1" applyBorder="1" applyAlignment="1">
      <alignment horizontal="center" vertical="center"/>
      <protection/>
    </xf>
    <xf numFmtId="4" fontId="22" fillId="0" borderId="10" xfId="54" applyNumberFormat="1" applyFont="1" applyFill="1" applyBorder="1" applyAlignment="1">
      <alignment horizontal="justify" vertical="center" wrapText="1"/>
      <protection/>
    </xf>
    <xf numFmtId="4" fontId="22" fillId="0" borderId="10" xfId="0" applyNumberFormat="1" applyFont="1" applyFill="1" applyBorder="1" applyAlignment="1">
      <alignment horizontal="justify" vertical="center" wrapText="1"/>
    </xf>
    <xf numFmtId="4" fontId="22" fillId="0" borderId="10" xfId="54" applyNumberFormat="1" applyFont="1" applyFill="1" applyBorder="1" applyAlignment="1">
      <alignment horizontal="left" vertical="center" wrapText="1"/>
      <protection/>
    </xf>
    <xf numFmtId="1" fontId="22" fillId="0" borderId="10" xfId="0" applyNumberFormat="1" applyFont="1" applyFill="1" applyBorder="1" applyAlignment="1">
      <alignment horizontal="left" vertical="center" wrapText="1"/>
    </xf>
    <xf numFmtId="49" fontId="22" fillId="0" borderId="10" xfId="54" applyNumberFormat="1" applyFont="1" applyFill="1" applyBorder="1" applyAlignment="1">
      <alignment horizontal="left" vertical="center"/>
      <protection/>
    </xf>
    <xf numFmtId="4" fontId="22" fillId="2" borderId="10" xfId="54" applyNumberFormat="1" applyFont="1" applyFill="1" applyBorder="1" applyAlignment="1">
      <alignment horizontal="justify" vertical="center" wrapText="1"/>
      <protection/>
    </xf>
    <xf numFmtId="49" fontId="22" fillId="0" borderId="10" xfId="54" applyNumberFormat="1" applyFont="1" applyBorder="1" applyAlignment="1">
      <alignment horizontal="left" vertical="center"/>
      <protection/>
    </xf>
    <xf numFmtId="4" fontId="22" fillId="2" borderId="10" xfId="54" applyNumberFormat="1" applyFont="1" applyFill="1" applyBorder="1" applyAlignment="1">
      <alignment horizontal="center" vertical="center"/>
      <protection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1" xfId="59" applyNumberFormat="1" applyFont="1" applyFill="1" applyBorder="1" applyAlignment="1">
      <alignment horizontal="center" vertical="center" wrapText="1"/>
    </xf>
    <xf numFmtId="0" fontId="22" fillId="0" borderId="10" xfId="54" applyFont="1" applyFill="1" applyBorder="1" applyAlignment="1">
      <alignment vertical="center"/>
      <protection/>
    </xf>
    <xf numFmtId="49" fontId="22" fillId="0" borderId="0" xfId="54" applyNumberFormat="1" applyFont="1" applyFill="1" applyAlignment="1">
      <alignment horizontal="left" vertical="justify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4" fontId="25" fillId="2" borderId="1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 applyBorder="1">
      <alignment/>
      <protection/>
    </xf>
    <xf numFmtId="49" fontId="22" fillId="0" borderId="0" xfId="54" applyNumberFormat="1" applyFont="1" applyFill="1" applyBorder="1" applyAlignment="1">
      <alignment horizontal="left" vertical="justify"/>
      <protection/>
    </xf>
    <xf numFmtId="0" fontId="22" fillId="0" borderId="10" xfId="54" applyNumberFormat="1" applyFont="1" applyFill="1" applyBorder="1" applyAlignment="1">
      <alignment horizontal="center" vertical="center"/>
      <protection/>
    </xf>
    <xf numFmtId="4" fontId="23" fillId="0" borderId="10" xfId="54" applyNumberFormat="1" applyFont="1" applyFill="1" applyBorder="1" applyAlignment="1">
      <alignment horizontal="justify" vertical="center" wrapText="1"/>
      <protection/>
    </xf>
    <xf numFmtId="4" fontId="22" fillId="0" borderId="0" xfId="54" applyNumberFormat="1" applyFont="1" applyFill="1" applyBorder="1" applyAlignment="1">
      <alignment horizontal="left" vertical="center"/>
      <protection/>
    </xf>
    <xf numFmtId="0" fontId="22" fillId="0" borderId="0" xfId="54" applyFont="1" applyFill="1" applyAlignment="1">
      <alignment vertical="center"/>
      <protection/>
    </xf>
    <xf numFmtId="49" fontId="22" fillId="0" borderId="0" xfId="54" applyNumberFormat="1" applyFont="1" applyFill="1" applyAlignment="1">
      <alignment horizontal="left" vertical="center"/>
      <protection/>
    </xf>
    <xf numFmtId="0" fontId="24" fillId="0" borderId="0" xfId="54" applyFont="1" applyFill="1">
      <alignment/>
      <protection/>
    </xf>
    <xf numFmtId="0" fontId="22" fillId="0" borderId="0" xfId="54" applyNumberFormat="1" applyFont="1" applyFill="1" applyBorder="1" applyAlignment="1">
      <alignment horizontal="center" vertical="center"/>
      <protection/>
    </xf>
    <xf numFmtId="4" fontId="22" fillId="0" borderId="0" xfId="54" applyNumberFormat="1" applyFont="1" applyFill="1" applyAlignment="1">
      <alignment vertical="center"/>
      <protection/>
    </xf>
    <xf numFmtId="0" fontId="26" fillId="0" borderId="0" xfId="54" applyFont="1" applyFill="1" applyBorder="1" applyAlignment="1">
      <alignment vertical="center"/>
      <protection/>
    </xf>
    <xf numFmtId="4" fontId="22" fillId="0" borderId="10" xfId="54" applyNumberFormat="1" applyFont="1" applyFill="1" applyBorder="1" applyAlignment="1">
      <alignment horizontal="left" vertical="center"/>
      <protection/>
    </xf>
    <xf numFmtId="0" fontId="22" fillId="0" borderId="0" xfId="0" applyFont="1" applyFill="1" applyAlignment="1">
      <alignment horizontal="center" vertical="center" wrapText="1"/>
    </xf>
    <xf numFmtId="49" fontId="22" fillId="0" borderId="0" xfId="54" applyNumberFormat="1" applyFont="1" applyFill="1" applyAlignment="1">
      <alignment horizontal="left" vertical="justify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view="pageBreakPreview" zoomScale="75" zoomScaleSheetLayoutView="75" workbookViewId="0" topLeftCell="A1">
      <selection activeCell="A147" sqref="A147"/>
    </sheetView>
  </sheetViews>
  <sheetFormatPr defaultColWidth="8.875" defaultRowHeight="12.75"/>
  <cols>
    <col min="1" max="1" width="27.125" style="2" customWidth="1"/>
    <col min="2" max="2" width="50.375" style="17" customWidth="1"/>
    <col min="3" max="3" width="12.875" style="2" customWidth="1"/>
    <col min="4" max="4" width="10.375" style="2" customWidth="1"/>
    <col min="5" max="5" width="14.625" style="2" customWidth="1"/>
    <col min="6" max="16384" width="8.875" style="2" customWidth="1"/>
  </cols>
  <sheetData>
    <row r="1" spans="3:8" ht="15" customHeight="1">
      <c r="C1" s="33" t="s">
        <v>222</v>
      </c>
      <c r="D1" s="33"/>
      <c r="E1" s="33"/>
      <c r="F1" s="33"/>
      <c r="G1" s="33"/>
      <c r="H1" s="33"/>
    </row>
    <row r="2" spans="3:8" ht="15" customHeight="1">
      <c r="C2" s="33" t="s">
        <v>223</v>
      </c>
      <c r="D2" s="33"/>
      <c r="E2" s="33"/>
      <c r="F2" s="33"/>
      <c r="G2" s="33"/>
      <c r="H2" s="33"/>
    </row>
    <row r="3" spans="3:8" ht="17.25" customHeight="1">
      <c r="C3" s="33" t="s">
        <v>224</v>
      </c>
      <c r="D3" s="33"/>
      <c r="E3" s="33"/>
      <c r="F3" s="33"/>
      <c r="G3" s="33"/>
      <c r="H3" s="33"/>
    </row>
    <row r="4" spans="1:4" ht="32.25" customHeight="1">
      <c r="A4" s="32" t="s">
        <v>157</v>
      </c>
      <c r="B4" s="32"/>
      <c r="C4" s="32"/>
      <c r="D4" s="27"/>
    </row>
    <row r="5" spans="1:5" ht="16.5" customHeight="1">
      <c r="A5" s="20"/>
      <c r="B5" s="21"/>
      <c r="C5" s="1"/>
      <c r="E5" s="1" t="s">
        <v>60</v>
      </c>
    </row>
    <row r="6" spans="1:5" ht="84.75" customHeight="1">
      <c r="A6" s="3" t="s">
        <v>17</v>
      </c>
      <c r="B6" s="3" t="s">
        <v>18</v>
      </c>
      <c r="C6" s="15" t="s">
        <v>177</v>
      </c>
      <c r="D6" s="15" t="s">
        <v>176</v>
      </c>
      <c r="E6" s="15" t="s">
        <v>178</v>
      </c>
    </row>
    <row r="7" spans="1:5" ht="18" customHeight="1">
      <c r="A7" s="3">
        <v>1</v>
      </c>
      <c r="B7" s="3">
        <v>2</v>
      </c>
      <c r="C7" s="14">
        <v>3</v>
      </c>
      <c r="D7" s="14">
        <v>4</v>
      </c>
      <c r="E7" s="14">
        <v>5</v>
      </c>
    </row>
    <row r="8" spans="1:5" s="28" customFormat="1" ht="21" customHeight="1">
      <c r="A8" s="22"/>
      <c r="B8" s="4" t="s">
        <v>51</v>
      </c>
      <c r="C8" s="13">
        <f>C9+C26</f>
        <v>979942.9199999999</v>
      </c>
      <c r="D8" s="19">
        <f>D9+D26</f>
        <v>0</v>
      </c>
      <c r="E8" s="13">
        <f>E9+E26</f>
        <v>979942.9199999999</v>
      </c>
    </row>
    <row r="9" spans="1:5" ht="20.25" customHeight="1">
      <c r="A9" s="16"/>
      <c r="B9" s="4" t="s">
        <v>19</v>
      </c>
      <c r="C9" s="13">
        <f>C10+C11+C12+C17+C20+C22</f>
        <v>747790.98</v>
      </c>
      <c r="D9" s="19">
        <f>D10+D11+D12+D17+D20+D22</f>
        <v>0</v>
      </c>
      <c r="E9" s="13">
        <f>E10+E11+E12+E17+E20+E22</f>
        <v>747790.98</v>
      </c>
    </row>
    <row r="10" spans="1:5" ht="23.25" customHeight="1">
      <c r="A10" s="10" t="s">
        <v>78</v>
      </c>
      <c r="B10" s="6" t="s">
        <v>20</v>
      </c>
      <c r="C10" s="13">
        <v>578444</v>
      </c>
      <c r="D10" s="18"/>
      <c r="E10" s="13">
        <f>C10+D10</f>
        <v>578444</v>
      </c>
    </row>
    <row r="11" spans="1:5" ht="63" customHeight="1">
      <c r="A11" s="10" t="s">
        <v>100</v>
      </c>
      <c r="B11" s="7" t="s">
        <v>99</v>
      </c>
      <c r="C11" s="13">
        <v>8720.19</v>
      </c>
      <c r="D11" s="18"/>
      <c r="E11" s="13">
        <f>C11+D11</f>
        <v>8720.19</v>
      </c>
    </row>
    <row r="12" spans="1:5" ht="33" customHeight="1">
      <c r="A12" s="10" t="s">
        <v>21</v>
      </c>
      <c r="B12" s="6" t="s">
        <v>22</v>
      </c>
      <c r="C12" s="13">
        <f>C13+C14+C15+C16</f>
        <v>91367.79</v>
      </c>
      <c r="D12" s="19">
        <f>D13+D14+D15+D16</f>
        <v>0</v>
      </c>
      <c r="E12" s="13">
        <f>E13+E14+E15+E16</f>
        <v>91367.79</v>
      </c>
    </row>
    <row r="13" spans="1:5" ht="36.75" customHeight="1">
      <c r="A13" s="10" t="s">
        <v>88</v>
      </c>
      <c r="B13" s="6" t="s">
        <v>89</v>
      </c>
      <c r="C13" s="13">
        <v>34384.35</v>
      </c>
      <c r="D13" s="18"/>
      <c r="E13" s="13">
        <f>C13+D13</f>
        <v>34384.35</v>
      </c>
    </row>
    <row r="14" spans="1:5" ht="34.5" customHeight="1">
      <c r="A14" s="10" t="s">
        <v>75</v>
      </c>
      <c r="B14" s="6" t="s">
        <v>23</v>
      </c>
      <c r="C14" s="13">
        <v>56568.79</v>
      </c>
      <c r="D14" s="18"/>
      <c r="E14" s="13">
        <f>C14+D14</f>
        <v>56568.79</v>
      </c>
    </row>
    <row r="15" spans="1:5" ht="24.75" customHeight="1">
      <c r="A15" s="10" t="s">
        <v>76</v>
      </c>
      <c r="B15" s="6" t="s">
        <v>50</v>
      </c>
      <c r="C15" s="13">
        <v>18.75</v>
      </c>
      <c r="D15" s="18"/>
      <c r="E15" s="13">
        <f>C15+D15</f>
        <v>18.75</v>
      </c>
    </row>
    <row r="16" spans="1:5" ht="37.5" customHeight="1">
      <c r="A16" s="10" t="s">
        <v>101</v>
      </c>
      <c r="B16" s="6" t="s">
        <v>102</v>
      </c>
      <c r="C16" s="13">
        <v>395.9</v>
      </c>
      <c r="D16" s="18"/>
      <c r="E16" s="13">
        <f>C16+D16</f>
        <v>395.9</v>
      </c>
    </row>
    <row r="17" spans="1:5" ht="24" customHeight="1">
      <c r="A17" s="10" t="s">
        <v>24</v>
      </c>
      <c r="B17" s="6" t="s">
        <v>25</v>
      </c>
      <c r="C17" s="13">
        <f>C18+C19</f>
        <v>59778</v>
      </c>
      <c r="D17" s="19">
        <f>D18+D19</f>
        <v>0</v>
      </c>
      <c r="E17" s="13">
        <f>E18+E19</f>
        <v>59778</v>
      </c>
    </row>
    <row r="18" spans="1:5" ht="21" customHeight="1">
      <c r="A18" s="10" t="s">
        <v>77</v>
      </c>
      <c r="B18" s="6" t="s">
        <v>26</v>
      </c>
      <c r="C18" s="13">
        <v>15214</v>
      </c>
      <c r="D18" s="18"/>
      <c r="E18" s="13">
        <f>C18+D18</f>
        <v>15214</v>
      </c>
    </row>
    <row r="19" spans="1:5" ht="25.5" customHeight="1">
      <c r="A19" s="10" t="s">
        <v>97</v>
      </c>
      <c r="B19" s="6" t="s">
        <v>98</v>
      </c>
      <c r="C19" s="13">
        <v>44564</v>
      </c>
      <c r="D19" s="18"/>
      <c r="E19" s="13">
        <f>C19+D19</f>
        <v>44564</v>
      </c>
    </row>
    <row r="20" spans="1:5" ht="36" customHeight="1">
      <c r="A20" s="10" t="s">
        <v>2</v>
      </c>
      <c r="B20" s="8" t="s">
        <v>74</v>
      </c>
      <c r="C20" s="13">
        <f>C21</f>
        <v>156</v>
      </c>
      <c r="D20" s="19">
        <f>D21</f>
        <v>0</v>
      </c>
      <c r="E20" s="13">
        <f>C20+D20</f>
        <v>156</v>
      </c>
    </row>
    <row r="21" spans="1:5" ht="34.5" customHeight="1">
      <c r="A21" s="10" t="s">
        <v>3</v>
      </c>
      <c r="B21" s="8" t="s">
        <v>1</v>
      </c>
      <c r="C21" s="13">
        <v>156</v>
      </c>
      <c r="D21" s="18"/>
      <c r="E21" s="13">
        <f>C21+D21</f>
        <v>156</v>
      </c>
    </row>
    <row r="22" spans="1:5" ht="24.75" customHeight="1">
      <c r="A22" s="10" t="s">
        <v>27</v>
      </c>
      <c r="B22" s="6" t="s">
        <v>28</v>
      </c>
      <c r="C22" s="13">
        <f>SUM(C23:C25)</f>
        <v>9325</v>
      </c>
      <c r="D22" s="19">
        <f>SUM(D23:D25)</f>
        <v>0</v>
      </c>
      <c r="E22" s="13">
        <f>SUM(E23:E25)</f>
        <v>9325</v>
      </c>
    </row>
    <row r="23" spans="1:5" ht="99.75" customHeight="1">
      <c r="A23" s="10" t="s">
        <v>29</v>
      </c>
      <c r="B23" s="7" t="s">
        <v>79</v>
      </c>
      <c r="C23" s="13">
        <v>8860</v>
      </c>
      <c r="D23" s="5"/>
      <c r="E23" s="13">
        <f>C23+D23</f>
        <v>8860</v>
      </c>
    </row>
    <row r="24" spans="1:5" ht="42" customHeight="1">
      <c r="A24" s="10" t="s">
        <v>95</v>
      </c>
      <c r="B24" s="7" t="s">
        <v>93</v>
      </c>
      <c r="C24" s="13">
        <v>255.6</v>
      </c>
      <c r="D24" s="5"/>
      <c r="E24" s="13">
        <f>C24+D24</f>
        <v>255.6</v>
      </c>
    </row>
    <row r="25" spans="1:5" ht="120" customHeight="1">
      <c r="A25" s="10" t="s">
        <v>96</v>
      </c>
      <c r="B25" s="7" t="s">
        <v>94</v>
      </c>
      <c r="C25" s="13">
        <v>209.4</v>
      </c>
      <c r="D25" s="5"/>
      <c r="E25" s="13">
        <f>C25+D25</f>
        <v>209.4</v>
      </c>
    </row>
    <row r="26" spans="1:5" ht="22.5" customHeight="1">
      <c r="A26" s="10"/>
      <c r="B26" s="4" t="s">
        <v>59</v>
      </c>
      <c r="C26" s="13">
        <f>C27+C39+C43+C46+C47+C41</f>
        <v>232151.94</v>
      </c>
      <c r="D26" s="19">
        <f>D27+D39+D43+D46+D47+D41</f>
        <v>0</v>
      </c>
      <c r="E26" s="13">
        <f>E27+E39+E43+E46+E47+E41</f>
        <v>232151.94</v>
      </c>
    </row>
    <row r="27" spans="1:5" ht="71.25" customHeight="1">
      <c r="A27" s="10" t="s">
        <v>31</v>
      </c>
      <c r="B27" s="4" t="s">
        <v>83</v>
      </c>
      <c r="C27" s="13">
        <f>C28+C29+C32+C33</f>
        <v>117492.72</v>
      </c>
      <c r="D27" s="18"/>
      <c r="E27" s="13">
        <f>C27+D27</f>
        <v>117492.72</v>
      </c>
    </row>
    <row r="28" spans="1:5" ht="69" customHeight="1">
      <c r="A28" s="10" t="s">
        <v>67</v>
      </c>
      <c r="B28" s="4" t="s">
        <v>66</v>
      </c>
      <c r="C28" s="13">
        <v>2</v>
      </c>
      <c r="D28" s="18"/>
      <c r="E28" s="13">
        <f>C28+D28</f>
        <v>2</v>
      </c>
    </row>
    <row r="29" spans="1:5" ht="24" customHeight="1">
      <c r="A29" s="10"/>
      <c r="B29" s="7" t="s">
        <v>32</v>
      </c>
      <c r="C29" s="13">
        <f>C30+C31</f>
        <v>64383</v>
      </c>
      <c r="D29" s="19">
        <f>D30+D31</f>
        <v>0</v>
      </c>
      <c r="E29" s="13">
        <f>E30+E31</f>
        <v>64383</v>
      </c>
    </row>
    <row r="30" spans="1:5" ht="119.25" customHeight="1">
      <c r="A30" s="10" t="s">
        <v>71</v>
      </c>
      <c r="B30" s="7" t="s">
        <v>36</v>
      </c>
      <c r="C30" s="13">
        <v>41616</v>
      </c>
      <c r="D30" s="5"/>
      <c r="E30" s="13">
        <f>C30+D30</f>
        <v>41616</v>
      </c>
    </row>
    <row r="31" spans="1:5" ht="123" customHeight="1">
      <c r="A31" s="10" t="s">
        <v>52</v>
      </c>
      <c r="B31" s="7" t="s">
        <v>68</v>
      </c>
      <c r="C31" s="13">
        <v>22767</v>
      </c>
      <c r="D31" s="5"/>
      <c r="E31" s="13">
        <f>C31+D31</f>
        <v>22767</v>
      </c>
    </row>
    <row r="32" spans="1:5" ht="75.75" customHeight="1">
      <c r="A32" s="10" t="s">
        <v>53</v>
      </c>
      <c r="B32" s="7" t="s">
        <v>33</v>
      </c>
      <c r="C32" s="13">
        <v>260</v>
      </c>
      <c r="D32" s="5"/>
      <c r="E32" s="13">
        <f>C32+D32</f>
        <v>260</v>
      </c>
    </row>
    <row r="33" spans="1:5" ht="136.5" customHeight="1">
      <c r="A33" s="10" t="s">
        <v>34</v>
      </c>
      <c r="B33" s="7" t="s">
        <v>69</v>
      </c>
      <c r="C33" s="13">
        <f>C34+C35+C36+C37+C38</f>
        <v>52847.72</v>
      </c>
      <c r="D33" s="19">
        <f>D34+D35+D36+D37+D38</f>
        <v>0</v>
      </c>
      <c r="E33" s="13">
        <f>E34+E35+E36+E37+E38</f>
        <v>52847.72</v>
      </c>
    </row>
    <row r="34" spans="1:5" ht="54" customHeight="1">
      <c r="A34" s="10" t="s">
        <v>54</v>
      </c>
      <c r="B34" s="7" t="s">
        <v>12</v>
      </c>
      <c r="C34" s="13">
        <v>38580.7</v>
      </c>
      <c r="D34" s="5"/>
      <c r="E34" s="13">
        <f>C34+D34</f>
        <v>38580.7</v>
      </c>
    </row>
    <row r="35" spans="1:5" ht="54" customHeight="1">
      <c r="A35" s="10" t="s">
        <v>35</v>
      </c>
      <c r="B35" s="7" t="s">
        <v>13</v>
      </c>
      <c r="C35" s="13">
        <f>3481.5+3460</f>
        <v>6941.5</v>
      </c>
      <c r="D35" s="5"/>
      <c r="E35" s="13">
        <f>C35+D35</f>
        <v>6941.5</v>
      </c>
    </row>
    <row r="36" spans="1:5" ht="82.5" customHeight="1">
      <c r="A36" s="10" t="s">
        <v>55</v>
      </c>
      <c r="B36" s="7" t="s">
        <v>14</v>
      </c>
      <c r="C36" s="13">
        <v>554.15</v>
      </c>
      <c r="D36" s="5"/>
      <c r="E36" s="13">
        <f>C36+D36</f>
        <v>554.15</v>
      </c>
    </row>
    <row r="37" spans="1:5" ht="75.75" customHeight="1">
      <c r="A37" s="10" t="s">
        <v>56</v>
      </c>
      <c r="B37" s="7" t="s">
        <v>15</v>
      </c>
      <c r="C37" s="13">
        <v>1195.48</v>
      </c>
      <c r="D37" s="5"/>
      <c r="E37" s="13">
        <f>C37+D37</f>
        <v>1195.48</v>
      </c>
    </row>
    <row r="38" spans="1:5" ht="70.5" customHeight="1">
      <c r="A38" s="10" t="s">
        <v>103</v>
      </c>
      <c r="B38" s="7" t="s">
        <v>133</v>
      </c>
      <c r="C38" s="13">
        <v>5575.89</v>
      </c>
      <c r="D38" s="5"/>
      <c r="E38" s="13">
        <f>C38+D38</f>
        <v>5575.89</v>
      </c>
    </row>
    <row r="39" spans="1:5" ht="39.75" customHeight="1">
      <c r="A39" s="10" t="s">
        <v>37</v>
      </c>
      <c r="B39" s="6" t="s">
        <v>38</v>
      </c>
      <c r="C39" s="13">
        <f>C40</f>
        <v>19815.5</v>
      </c>
      <c r="D39" s="19">
        <f>D40</f>
        <v>0</v>
      </c>
      <c r="E39" s="13">
        <f>E40</f>
        <v>19815.5</v>
      </c>
    </row>
    <row r="40" spans="1:5" ht="34.5" customHeight="1">
      <c r="A40" s="10" t="s">
        <v>62</v>
      </c>
      <c r="B40" s="6" t="s">
        <v>39</v>
      </c>
      <c r="C40" s="13">
        <v>19815.5</v>
      </c>
      <c r="D40" s="18"/>
      <c r="E40" s="13">
        <f>C40+D40</f>
        <v>19815.5</v>
      </c>
    </row>
    <row r="41" spans="1:5" ht="40.5" customHeight="1">
      <c r="A41" s="12" t="s">
        <v>151</v>
      </c>
      <c r="B41" s="11" t="s">
        <v>174</v>
      </c>
      <c r="C41" s="13">
        <v>2315.9</v>
      </c>
      <c r="D41" s="18"/>
      <c r="E41" s="13">
        <f>C41+D41</f>
        <v>2315.9</v>
      </c>
    </row>
    <row r="42" spans="1:5" ht="50.25" customHeight="1" hidden="1">
      <c r="A42" s="12" t="s">
        <v>152</v>
      </c>
      <c r="B42" s="11" t="s">
        <v>153</v>
      </c>
      <c r="C42" s="13"/>
      <c r="D42" s="18"/>
      <c r="E42" s="13"/>
    </row>
    <row r="43" spans="1:5" ht="33.75" customHeight="1">
      <c r="A43" s="10" t="s">
        <v>40</v>
      </c>
      <c r="B43" s="6" t="s">
        <v>41</v>
      </c>
      <c r="C43" s="5">
        <f>C44+C45</f>
        <v>72338.07</v>
      </c>
      <c r="D43" s="19">
        <f>D44+D45</f>
        <v>0</v>
      </c>
      <c r="E43" s="13">
        <f>E44+E45</f>
        <v>72338.07</v>
      </c>
    </row>
    <row r="44" spans="1:5" ht="143.25" customHeight="1">
      <c r="A44" s="10" t="s">
        <v>70</v>
      </c>
      <c r="B44" s="7" t="s">
        <v>72</v>
      </c>
      <c r="C44" s="13">
        <v>71838.07</v>
      </c>
      <c r="D44" s="5"/>
      <c r="E44" s="13">
        <f>C44+D44</f>
        <v>71838.07</v>
      </c>
    </row>
    <row r="45" spans="1:5" ht="87" customHeight="1">
      <c r="A45" s="10" t="s">
        <v>57</v>
      </c>
      <c r="B45" s="6" t="s">
        <v>80</v>
      </c>
      <c r="C45" s="13">
        <v>500</v>
      </c>
      <c r="D45" s="5"/>
      <c r="E45" s="13">
        <f>C45+D45</f>
        <v>500</v>
      </c>
    </row>
    <row r="46" spans="1:5" ht="21.75" customHeight="1">
      <c r="A46" s="10" t="s">
        <v>42</v>
      </c>
      <c r="B46" s="6" t="s">
        <v>43</v>
      </c>
      <c r="C46" s="13">
        <v>17287.05</v>
      </c>
      <c r="D46" s="5"/>
      <c r="E46" s="13">
        <f>C46+D46</f>
        <v>17287.05</v>
      </c>
    </row>
    <row r="47" spans="1:5" ht="24" customHeight="1">
      <c r="A47" s="10" t="s">
        <v>90</v>
      </c>
      <c r="B47" s="6" t="s">
        <v>91</v>
      </c>
      <c r="C47" s="13">
        <v>2902.7</v>
      </c>
      <c r="D47" s="5"/>
      <c r="E47" s="13">
        <f>C47+D47</f>
        <v>2902.7</v>
      </c>
    </row>
    <row r="48" spans="1:5" ht="26.25" customHeight="1">
      <c r="A48" s="10" t="s">
        <v>201</v>
      </c>
      <c r="B48" s="6" t="s">
        <v>202</v>
      </c>
      <c r="C48" s="13">
        <f>C49+C128+C126</f>
        <v>2679706.26</v>
      </c>
      <c r="D48" s="13">
        <f>D49+D128+D126</f>
        <v>29225.289999999997</v>
      </c>
      <c r="E48" s="13">
        <f>E49+E128+E126</f>
        <v>2708931.5500000003</v>
      </c>
    </row>
    <row r="49" spans="1:5" ht="66.75" customHeight="1">
      <c r="A49" s="10" t="s">
        <v>61</v>
      </c>
      <c r="B49" s="6" t="s">
        <v>73</v>
      </c>
      <c r="C49" s="5">
        <f>C50+C54+C77+C110</f>
        <v>2684036.9499999997</v>
      </c>
      <c r="D49" s="5">
        <f>D50+D54+D77+D110</f>
        <v>27270.359999999997</v>
      </c>
      <c r="E49" s="5">
        <f>E50+E54+E77+E110</f>
        <v>2711307.31</v>
      </c>
    </row>
    <row r="50" spans="1:5" ht="36" customHeight="1">
      <c r="A50" s="10" t="s">
        <v>44</v>
      </c>
      <c r="B50" s="6" t="s">
        <v>63</v>
      </c>
      <c r="C50" s="5">
        <f>SUM(C51:C53)</f>
        <v>1221548.25</v>
      </c>
      <c r="D50" s="5">
        <f>SUM(D51:D53)</f>
        <v>5812</v>
      </c>
      <c r="E50" s="5">
        <f>SUM(E51:E53)</f>
        <v>1227360.25</v>
      </c>
    </row>
    <row r="51" spans="1:5" ht="81" customHeight="1">
      <c r="A51" s="10" t="s">
        <v>134</v>
      </c>
      <c r="B51" s="6" t="s">
        <v>161</v>
      </c>
      <c r="C51" s="13">
        <v>238131.77</v>
      </c>
      <c r="D51" s="5">
        <v>5812</v>
      </c>
      <c r="E51" s="13">
        <f>C51+D51</f>
        <v>243943.77</v>
      </c>
    </row>
    <row r="52" spans="1:5" ht="84.75" customHeight="1">
      <c r="A52" s="10" t="s">
        <v>135</v>
      </c>
      <c r="B52" s="6" t="s">
        <v>113</v>
      </c>
      <c r="C52" s="13">
        <v>116646.48</v>
      </c>
      <c r="D52" s="5"/>
      <c r="E52" s="13">
        <f>C52+D52</f>
        <v>116646.48</v>
      </c>
    </row>
    <row r="53" spans="1:5" ht="66.75" customHeight="1">
      <c r="A53" s="10" t="s">
        <v>58</v>
      </c>
      <c r="B53" s="6" t="s">
        <v>129</v>
      </c>
      <c r="C53" s="5">
        <v>866770</v>
      </c>
      <c r="D53" s="5"/>
      <c r="E53" s="13">
        <f>C53+D53</f>
        <v>866770</v>
      </c>
    </row>
    <row r="54" spans="1:5" ht="54" customHeight="1">
      <c r="A54" s="10" t="s">
        <v>45</v>
      </c>
      <c r="B54" s="6" t="s">
        <v>64</v>
      </c>
      <c r="C54" s="5">
        <f>SUM(C55:C59)</f>
        <v>231454.52999999997</v>
      </c>
      <c r="D54" s="5">
        <f>SUM(D55:D59)</f>
        <v>130</v>
      </c>
      <c r="E54" s="5">
        <f>SUM(E55:E59)</f>
        <v>231584.52999999997</v>
      </c>
    </row>
    <row r="55" spans="1:5" ht="141" customHeight="1">
      <c r="A55" s="10" t="s">
        <v>227</v>
      </c>
      <c r="B55" s="6" t="s">
        <v>226</v>
      </c>
      <c r="C55" s="5">
        <v>1063.46</v>
      </c>
      <c r="D55" s="5"/>
      <c r="E55" s="13">
        <f>C55+D55</f>
        <v>1063.46</v>
      </c>
    </row>
    <row r="56" spans="1:5" ht="140.25" customHeight="1">
      <c r="A56" s="10" t="s">
        <v>228</v>
      </c>
      <c r="B56" s="6" t="s">
        <v>229</v>
      </c>
      <c r="C56" s="5">
        <v>3394.25</v>
      </c>
      <c r="D56" s="5"/>
      <c r="E56" s="13">
        <f>C56+D56</f>
        <v>3394.25</v>
      </c>
    </row>
    <row r="57" spans="1:5" ht="93" customHeight="1">
      <c r="A57" s="10" t="s">
        <v>136</v>
      </c>
      <c r="B57" s="6" t="s">
        <v>120</v>
      </c>
      <c r="C57" s="5">
        <v>32330.9</v>
      </c>
      <c r="D57" s="5"/>
      <c r="E57" s="13">
        <f>C57+D57</f>
        <v>32330.9</v>
      </c>
    </row>
    <row r="58" spans="1:5" ht="84.75" customHeight="1">
      <c r="A58" s="10" t="s">
        <v>179</v>
      </c>
      <c r="B58" s="6" t="s">
        <v>180</v>
      </c>
      <c r="C58" s="13">
        <v>18046.97</v>
      </c>
      <c r="D58" s="5"/>
      <c r="E58" s="13">
        <f>C58+D58</f>
        <v>18046.97</v>
      </c>
    </row>
    <row r="59" spans="1:5" ht="30" customHeight="1">
      <c r="A59" s="10" t="s">
        <v>0</v>
      </c>
      <c r="B59" s="6" t="s">
        <v>46</v>
      </c>
      <c r="C59" s="5">
        <f>SUM(C60:C76)</f>
        <v>176618.94999999998</v>
      </c>
      <c r="D59" s="5">
        <f>SUM(D60:D76)</f>
        <v>130</v>
      </c>
      <c r="E59" s="5">
        <f>SUM(E60:E76)</f>
        <v>176748.94999999998</v>
      </c>
    </row>
    <row r="60" spans="1:5" ht="39" customHeight="1" hidden="1">
      <c r="A60" s="10" t="s">
        <v>5</v>
      </c>
      <c r="B60" s="6" t="s">
        <v>65</v>
      </c>
      <c r="C60" s="13">
        <v>0</v>
      </c>
      <c r="D60" s="5"/>
      <c r="E60" s="13">
        <f aca="true" t="shared" si="0" ref="E60:E76">C60+D60</f>
        <v>0</v>
      </c>
    </row>
    <row r="61" spans="1:5" ht="54.75" customHeight="1">
      <c r="A61" s="10" t="s">
        <v>84</v>
      </c>
      <c r="B61" s="6" t="s">
        <v>119</v>
      </c>
      <c r="C61" s="5">
        <v>9507.8</v>
      </c>
      <c r="D61" s="5"/>
      <c r="E61" s="13">
        <f t="shared" si="0"/>
        <v>9507.8</v>
      </c>
    </row>
    <row r="62" spans="1:5" ht="157.5" customHeight="1">
      <c r="A62" s="10" t="s">
        <v>131</v>
      </c>
      <c r="B62" s="9" t="s">
        <v>149</v>
      </c>
      <c r="C62" s="13">
        <v>23430</v>
      </c>
      <c r="D62" s="5"/>
      <c r="E62" s="13">
        <f t="shared" si="0"/>
        <v>23430</v>
      </c>
    </row>
    <row r="63" spans="1:5" ht="141" customHeight="1">
      <c r="A63" s="10" t="s">
        <v>147</v>
      </c>
      <c r="B63" s="6" t="s">
        <v>162</v>
      </c>
      <c r="C63" s="5">
        <v>20672.7</v>
      </c>
      <c r="D63" s="5"/>
      <c r="E63" s="13">
        <f t="shared" si="0"/>
        <v>20672.7</v>
      </c>
    </row>
    <row r="64" spans="1:5" ht="99" customHeight="1">
      <c r="A64" s="10" t="s">
        <v>146</v>
      </c>
      <c r="B64" s="6" t="s">
        <v>163</v>
      </c>
      <c r="C64" s="5">
        <v>7649.3</v>
      </c>
      <c r="D64" s="5">
        <v>-290</v>
      </c>
      <c r="E64" s="13">
        <f t="shared" si="0"/>
        <v>7359.3</v>
      </c>
    </row>
    <row r="65" spans="1:5" ht="181.5" customHeight="1">
      <c r="A65" s="10" t="s">
        <v>225</v>
      </c>
      <c r="B65" s="6" t="s">
        <v>164</v>
      </c>
      <c r="C65" s="13">
        <v>3547.9</v>
      </c>
      <c r="D65" s="5"/>
      <c r="E65" s="13">
        <f t="shared" si="0"/>
        <v>3547.9</v>
      </c>
    </row>
    <row r="66" spans="1:5" ht="108" customHeight="1">
      <c r="A66" s="10" t="s">
        <v>106</v>
      </c>
      <c r="B66" s="23" t="s">
        <v>165</v>
      </c>
      <c r="C66" s="5">
        <v>75166.3</v>
      </c>
      <c r="D66" s="5"/>
      <c r="E66" s="13">
        <f t="shared" si="0"/>
        <v>75166.3</v>
      </c>
    </row>
    <row r="67" spans="1:5" ht="270.75" customHeight="1">
      <c r="A67" s="10" t="s">
        <v>138</v>
      </c>
      <c r="B67" s="6" t="s">
        <v>137</v>
      </c>
      <c r="C67" s="5">
        <v>7961.9</v>
      </c>
      <c r="D67" s="5"/>
      <c r="E67" s="13">
        <f t="shared" si="0"/>
        <v>7961.9</v>
      </c>
    </row>
    <row r="68" spans="1:5" ht="41.25" customHeight="1">
      <c r="A68" s="10" t="s">
        <v>139</v>
      </c>
      <c r="B68" s="6" t="s">
        <v>130</v>
      </c>
      <c r="C68" s="13">
        <v>2219</v>
      </c>
      <c r="D68" s="5"/>
      <c r="E68" s="13">
        <f t="shared" si="0"/>
        <v>2219</v>
      </c>
    </row>
    <row r="69" spans="1:5" ht="111" customHeight="1">
      <c r="A69" s="10" t="s">
        <v>230</v>
      </c>
      <c r="B69" s="6" t="s">
        <v>231</v>
      </c>
      <c r="C69" s="5">
        <v>103.1</v>
      </c>
      <c r="D69" s="5"/>
      <c r="E69" s="13">
        <f t="shared" si="0"/>
        <v>103.1</v>
      </c>
    </row>
    <row r="70" spans="1:5" ht="48.75" customHeight="1">
      <c r="A70" s="10" t="s">
        <v>192</v>
      </c>
      <c r="B70" s="6" t="s">
        <v>238</v>
      </c>
      <c r="C70" s="5">
        <v>6541</v>
      </c>
      <c r="D70" s="5"/>
      <c r="E70" s="13">
        <f t="shared" si="0"/>
        <v>6541</v>
      </c>
    </row>
    <row r="71" spans="1:5" ht="65.25" customHeight="1">
      <c r="A71" s="10" t="s">
        <v>193</v>
      </c>
      <c r="B71" s="6" t="s">
        <v>238</v>
      </c>
      <c r="C71" s="5">
        <v>807</v>
      </c>
      <c r="D71" s="5"/>
      <c r="E71" s="13">
        <f t="shared" si="0"/>
        <v>807</v>
      </c>
    </row>
    <row r="72" spans="1:5" ht="109.5" customHeight="1">
      <c r="A72" s="10" t="s">
        <v>232</v>
      </c>
      <c r="B72" s="6" t="s">
        <v>233</v>
      </c>
      <c r="C72" s="5">
        <v>4267.75</v>
      </c>
      <c r="D72" s="5"/>
      <c r="E72" s="13">
        <f t="shared" si="0"/>
        <v>4267.75</v>
      </c>
    </row>
    <row r="73" spans="1:5" ht="111" customHeight="1">
      <c r="A73" s="10" t="s">
        <v>140</v>
      </c>
      <c r="B73" s="9" t="s">
        <v>166</v>
      </c>
      <c r="C73" s="13">
        <v>5501.5</v>
      </c>
      <c r="D73" s="5"/>
      <c r="E73" s="13">
        <f t="shared" si="0"/>
        <v>5501.5</v>
      </c>
    </row>
    <row r="74" spans="1:5" ht="71.25" customHeight="1">
      <c r="A74" s="10" t="s">
        <v>210</v>
      </c>
      <c r="B74" s="6" t="s">
        <v>181</v>
      </c>
      <c r="C74" s="5">
        <v>7690.52</v>
      </c>
      <c r="D74" s="5"/>
      <c r="E74" s="13">
        <f t="shared" si="0"/>
        <v>7690.52</v>
      </c>
    </row>
    <row r="75" spans="1:5" ht="67.5" customHeight="1">
      <c r="A75" s="10" t="s">
        <v>211</v>
      </c>
      <c r="B75" s="6" t="s">
        <v>181</v>
      </c>
      <c r="C75" s="5">
        <v>1553.18</v>
      </c>
      <c r="D75" s="5"/>
      <c r="E75" s="13">
        <f t="shared" si="0"/>
        <v>1553.18</v>
      </c>
    </row>
    <row r="76" spans="1:5" ht="99.75" customHeight="1">
      <c r="A76" s="10" t="s">
        <v>239</v>
      </c>
      <c r="B76" s="6" t="s">
        <v>240</v>
      </c>
      <c r="C76" s="5"/>
      <c r="D76" s="5">
        <v>420</v>
      </c>
      <c r="E76" s="13">
        <f t="shared" si="0"/>
        <v>420</v>
      </c>
    </row>
    <row r="77" spans="1:5" ht="65.25" customHeight="1">
      <c r="A77" s="10" t="s">
        <v>47</v>
      </c>
      <c r="B77" s="6" t="s">
        <v>30</v>
      </c>
      <c r="C77" s="13">
        <f>C79+C80+C107+C108+C109</f>
        <v>1037060.85</v>
      </c>
      <c r="D77" s="13">
        <f>D78+D79+D80+D107+D108+D109</f>
        <v>2817.37</v>
      </c>
      <c r="E77" s="13">
        <f>E78+E79+E80+E107+E108+E109</f>
        <v>1039878.22</v>
      </c>
    </row>
    <row r="78" spans="1:5" ht="84" customHeight="1">
      <c r="A78" s="10" t="s">
        <v>241</v>
      </c>
      <c r="B78" s="6" t="s">
        <v>242</v>
      </c>
      <c r="C78" s="13"/>
      <c r="D78" s="13">
        <v>25.97</v>
      </c>
      <c r="E78" s="13">
        <f>D78</f>
        <v>25.97</v>
      </c>
    </row>
    <row r="79" spans="1:5" ht="84" customHeight="1">
      <c r="A79" s="10" t="s">
        <v>182</v>
      </c>
      <c r="B79" s="6" t="s">
        <v>183</v>
      </c>
      <c r="C79" s="13">
        <v>795.8</v>
      </c>
      <c r="D79" s="5">
        <v>155.5</v>
      </c>
      <c r="E79" s="13">
        <f>C79+D79</f>
        <v>951.3</v>
      </c>
    </row>
    <row r="80" spans="1:5" ht="55.5" customHeight="1">
      <c r="A80" s="10" t="s">
        <v>87</v>
      </c>
      <c r="B80" s="7" t="s">
        <v>158</v>
      </c>
      <c r="C80" s="5">
        <f>SUM(C81:C106)</f>
        <v>1025394.95</v>
      </c>
      <c r="D80" s="5">
        <f>SUM(D81:D106)</f>
        <v>2635.9</v>
      </c>
      <c r="E80" s="5">
        <f>SUM(E81:E106)</f>
        <v>1028030.85</v>
      </c>
    </row>
    <row r="81" spans="1:5" ht="210.75" customHeight="1">
      <c r="A81" s="10" t="s">
        <v>6</v>
      </c>
      <c r="B81" s="6" t="s">
        <v>167</v>
      </c>
      <c r="C81" s="13">
        <v>514994.1</v>
      </c>
      <c r="D81" s="5"/>
      <c r="E81" s="13">
        <f aca="true" t="shared" si="1" ref="E81:E109">C81+D81</f>
        <v>514994.1</v>
      </c>
    </row>
    <row r="82" spans="1:5" ht="117.75" customHeight="1">
      <c r="A82" s="10" t="s">
        <v>117</v>
      </c>
      <c r="B82" s="6" t="s">
        <v>168</v>
      </c>
      <c r="C82" s="5">
        <v>399487.4</v>
      </c>
      <c r="D82" s="5"/>
      <c r="E82" s="13">
        <f t="shared" si="1"/>
        <v>399487.4</v>
      </c>
    </row>
    <row r="83" spans="1:5" ht="54" customHeight="1">
      <c r="A83" s="10" t="s">
        <v>104</v>
      </c>
      <c r="B83" s="6" t="s">
        <v>112</v>
      </c>
      <c r="C83" s="5">
        <v>2946.6</v>
      </c>
      <c r="D83" s="5"/>
      <c r="E83" s="13">
        <f t="shared" si="1"/>
        <v>2946.6</v>
      </c>
    </row>
    <row r="84" spans="1:5" ht="87" customHeight="1">
      <c r="A84" s="10" t="s">
        <v>111</v>
      </c>
      <c r="B84" s="6" t="s">
        <v>121</v>
      </c>
      <c r="C84" s="5">
        <v>46.9</v>
      </c>
      <c r="D84" s="5"/>
      <c r="E84" s="13">
        <f t="shared" si="1"/>
        <v>46.9</v>
      </c>
    </row>
    <row r="85" spans="1:5" ht="114.75" customHeight="1">
      <c r="A85" s="10" t="s">
        <v>194</v>
      </c>
      <c r="B85" s="6" t="s">
        <v>132</v>
      </c>
      <c r="C85" s="5">
        <v>188</v>
      </c>
      <c r="D85" s="5"/>
      <c r="E85" s="13">
        <f t="shared" si="1"/>
        <v>188</v>
      </c>
    </row>
    <row r="86" spans="1:5" ht="113.25" customHeight="1">
      <c r="A86" s="10" t="s">
        <v>195</v>
      </c>
      <c r="B86" s="6" t="s">
        <v>132</v>
      </c>
      <c r="C86" s="5">
        <v>656</v>
      </c>
      <c r="D86" s="5"/>
      <c r="E86" s="13">
        <f t="shared" si="1"/>
        <v>656</v>
      </c>
    </row>
    <row r="87" spans="1:5" ht="67.5" customHeight="1">
      <c r="A87" s="10" t="s">
        <v>7</v>
      </c>
      <c r="B87" s="6" t="s">
        <v>81</v>
      </c>
      <c r="C87" s="5">
        <v>1115</v>
      </c>
      <c r="D87" s="5"/>
      <c r="E87" s="13">
        <f t="shared" si="1"/>
        <v>1115</v>
      </c>
    </row>
    <row r="88" spans="1:5" ht="147.75" customHeight="1">
      <c r="A88" s="10" t="s">
        <v>8</v>
      </c>
      <c r="B88" s="6" t="s">
        <v>4</v>
      </c>
      <c r="C88" s="5">
        <v>19</v>
      </c>
      <c r="D88" s="5"/>
      <c r="E88" s="13">
        <f t="shared" si="1"/>
        <v>19</v>
      </c>
    </row>
    <row r="89" spans="1:5" ht="105" customHeight="1">
      <c r="A89" s="10" t="s">
        <v>160</v>
      </c>
      <c r="B89" s="6" t="s">
        <v>107</v>
      </c>
      <c r="C89" s="5">
        <v>0.6</v>
      </c>
      <c r="D89" s="5"/>
      <c r="E89" s="13">
        <f t="shared" si="1"/>
        <v>0.6</v>
      </c>
    </row>
    <row r="90" spans="1:5" ht="87.75" customHeight="1">
      <c r="A90" s="10" t="s">
        <v>9</v>
      </c>
      <c r="B90" s="6" t="s">
        <v>82</v>
      </c>
      <c r="C90" s="5">
        <v>73</v>
      </c>
      <c r="D90" s="5"/>
      <c r="E90" s="13">
        <f t="shared" si="1"/>
        <v>73</v>
      </c>
    </row>
    <row r="91" spans="1:5" ht="72" customHeight="1">
      <c r="A91" s="10" t="s">
        <v>154</v>
      </c>
      <c r="B91" s="6" t="s">
        <v>159</v>
      </c>
      <c r="C91" s="5">
        <v>5175</v>
      </c>
      <c r="D91" s="5"/>
      <c r="E91" s="13">
        <f t="shared" si="1"/>
        <v>5175</v>
      </c>
    </row>
    <row r="92" spans="1:5" ht="146.25" customHeight="1">
      <c r="A92" s="10" t="s">
        <v>155</v>
      </c>
      <c r="B92" s="6" t="s">
        <v>169</v>
      </c>
      <c r="C92" s="5">
        <v>27702</v>
      </c>
      <c r="D92" s="5"/>
      <c r="E92" s="13">
        <f t="shared" si="1"/>
        <v>27702</v>
      </c>
    </row>
    <row r="93" spans="1:5" ht="92.25" customHeight="1">
      <c r="A93" s="10" t="s">
        <v>156</v>
      </c>
      <c r="B93" s="7" t="s">
        <v>170</v>
      </c>
      <c r="C93" s="5">
        <v>7186.6</v>
      </c>
      <c r="D93" s="5">
        <v>2230</v>
      </c>
      <c r="E93" s="13">
        <f t="shared" si="1"/>
        <v>9416.6</v>
      </c>
    </row>
    <row r="94" spans="1:5" ht="88.5" customHeight="1">
      <c r="A94" s="10" t="s">
        <v>10</v>
      </c>
      <c r="B94" s="6" t="s">
        <v>124</v>
      </c>
      <c r="C94" s="5">
        <v>66</v>
      </c>
      <c r="D94" s="5"/>
      <c r="E94" s="13">
        <f t="shared" si="1"/>
        <v>66</v>
      </c>
    </row>
    <row r="95" spans="1:5" ht="78.75" customHeight="1">
      <c r="A95" s="10" t="s">
        <v>122</v>
      </c>
      <c r="B95" s="6" t="s">
        <v>125</v>
      </c>
      <c r="C95" s="5">
        <v>276</v>
      </c>
      <c r="D95" s="5">
        <v>405.9</v>
      </c>
      <c r="E95" s="13">
        <f t="shared" si="1"/>
        <v>681.9</v>
      </c>
    </row>
    <row r="96" spans="1:5" ht="117.75" customHeight="1">
      <c r="A96" s="10" t="s">
        <v>123</v>
      </c>
      <c r="B96" s="6" t="s">
        <v>128</v>
      </c>
      <c r="C96" s="5">
        <v>24</v>
      </c>
      <c r="D96" s="5"/>
      <c r="E96" s="13">
        <f t="shared" si="1"/>
        <v>24</v>
      </c>
    </row>
    <row r="97" spans="1:5" ht="208.5" customHeight="1">
      <c r="A97" s="10" t="s">
        <v>175</v>
      </c>
      <c r="B97" s="6" t="s">
        <v>171</v>
      </c>
      <c r="C97" s="13">
        <v>1016.8</v>
      </c>
      <c r="D97" s="5"/>
      <c r="E97" s="13">
        <f t="shared" si="1"/>
        <v>1016.8</v>
      </c>
    </row>
    <row r="98" spans="1:5" ht="108" customHeight="1">
      <c r="A98" s="10" t="s">
        <v>11</v>
      </c>
      <c r="B98" s="6" t="s">
        <v>108</v>
      </c>
      <c r="C98" s="5">
        <v>1.9</v>
      </c>
      <c r="D98" s="5"/>
      <c r="E98" s="13">
        <f t="shared" si="1"/>
        <v>1.9</v>
      </c>
    </row>
    <row r="99" spans="1:5" ht="86.25" customHeight="1">
      <c r="A99" s="10" t="s">
        <v>85</v>
      </c>
      <c r="B99" s="6" t="s">
        <v>148</v>
      </c>
      <c r="C99" s="5">
        <v>498.5</v>
      </c>
      <c r="D99" s="5"/>
      <c r="E99" s="13">
        <f t="shared" si="1"/>
        <v>498.5</v>
      </c>
    </row>
    <row r="100" spans="1:5" ht="81" customHeight="1">
      <c r="A100" s="10" t="s">
        <v>86</v>
      </c>
      <c r="B100" s="6" t="s">
        <v>148</v>
      </c>
      <c r="C100" s="5">
        <v>498.5</v>
      </c>
      <c r="D100" s="5"/>
      <c r="E100" s="13">
        <f t="shared" si="1"/>
        <v>498.5</v>
      </c>
    </row>
    <row r="101" spans="1:5" ht="102.75" customHeight="1">
      <c r="A101" s="10" t="s">
        <v>92</v>
      </c>
      <c r="B101" s="6" t="s">
        <v>109</v>
      </c>
      <c r="C101" s="5">
        <f>19553+1936.6</f>
        <v>21489.6</v>
      </c>
      <c r="D101" s="5"/>
      <c r="E101" s="13">
        <f t="shared" si="1"/>
        <v>21489.6</v>
      </c>
    </row>
    <row r="102" spans="1:5" ht="166.5" customHeight="1">
      <c r="A102" s="10" t="s">
        <v>141</v>
      </c>
      <c r="B102" s="6" t="s">
        <v>142</v>
      </c>
      <c r="C102" s="5">
        <v>15140.6</v>
      </c>
      <c r="D102" s="5"/>
      <c r="E102" s="13">
        <f t="shared" si="1"/>
        <v>15140.6</v>
      </c>
    </row>
    <row r="103" spans="1:5" ht="228" customHeight="1">
      <c r="A103" s="10" t="s">
        <v>118</v>
      </c>
      <c r="B103" s="6" t="s">
        <v>126</v>
      </c>
      <c r="C103" s="5">
        <v>608.7</v>
      </c>
      <c r="D103" s="5"/>
      <c r="E103" s="13">
        <f t="shared" si="1"/>
        <v>608.7</v>
      </c>
    </row>
    <row r="104" spans="1:5" ht="95.25" customHeight="1">
      <c r="A104" s="10" t="s">
        <v>237</v>
      </c>
      <c r="B104" s="6" t="s">
        <v>234</v>
      </c>
      <c r="C104" s="5">
        <v>87.75</v>
      </c>
      <c r="D104" s="5"/>
      <c r="E104" s="13">
        <f t="shared" si="1"/>
        <v>87.75</v>
      </c>
    </row>
    <row r="105" spans="1:5" ht="239.25" customHeight="1">
      <c r="A105" s="10" t="s">
        <v>114</v>
      </c>
      <c r="B105" s="6" t="s">
        <v>110</v>
      </c>
      <c r="C105" s="13">
        <v>25569.4</v>
      </c>
      <c r="D105" s="5"/>
      <c r="E105" s="13">
        <f t="shared" si="1"/>
        <v>25569.4</v>
      </c>
    </row>
    <row r="106" spans="1:5" ht="54.75" customHeight="1">
      <c r="A106" s="10" t="s">
        <v>115</v>
      </c>
      <c r="B106" s="6" t="s">
        <v>105</v>
      </c>
      <c r="C106" s="5">
        <v>527</v>
      </c>
      <c r="D106" s="5"/>
      <c r="E106" s="13">
        <f t="shared" si="1"/>
        <v>527</v>
      </c>
    </row>
    <row r="107" spans="1:5" ht="126.75" customHeight="1">
      <c r="A107" s="10" t="s">
        <v>150</v>
      </c>
      <c r="B107" s="6" t="s">
        <v>172</v>
      </c>
      <c r="C107" s="13">
        <v>9019</v>
      </c>
      <c r="D107" s="5"/>
      <c r="E107" s="13">
        <f t="shared" si="1"/>
        <v>9019</v>
      </c>
    </row>
    <row r="108" spans="1:5" ht="114" customHeight="1">
      <c r="A108" s="10" t="s">
        <v>184</v>
      </c>
      <c r="B108" s="6" t="s">
        <v>185</v>
      </c>
      <c r="C108" s="5">
        <v>1499.9</v>
      </c>
      <c r="D108" s="5"/>
      <c r="E108" s="13">
        <f t="shared" si="1"/>
        <v>1499.9</v>
      </c>
    </row>
    <row r="109" spans="1:5" ht="51.75" customHeight="1">
      <c r="A109" s="10" t="s">
        <v>236</v>
      </c>
      <c r="B109" s="6" t="s">
        <v>235</v>
      </c>
      <c r="C109" s="5">
        <v>351.2</v>
      </c>
      <c r="D109" s="5"/>
      <c r="E109" s="13">
        <f t="shared" si="1"/>
        <v>351.2</v>
      </c>
    </row>
    <row r="110" spans="1:5" ht="32.25" customHeight="1">
      <c r="A110" s="10" t="s">
        <v>16</v>
      </c>
      <c r="B110" s="6" t="s">
        <v>48</v>
      </c>
      <c r="C110" s="5">
        <f>SUM(C112:C123)</f>
        <v>193973.32</v>
      </c>
      <c r="D110" s="5">
        <f>SUM(D111:D125)</f>
        <v>18510.989999999998</v>
      </c>
      <c r="E110" s="5">
        <f>SUM(E111:E125)</f>
        <v>212484.31</v>
      </c>
    </row>
    <row r="111" spans="1:5" ht="103.5" customHeight="1">
      <c r="A111" s="10" t="s">
        <v>244</v>
      </c>
      <c r="B111" s="6" t="s">
        <v>243</v>
      </c>
      <c r="C111" s="5"/>
      <c r="D111" s="5">
        <v>3.6</v>
      </c>
      <c r="E111" s="5">
        <f>C111+D111</f>
        <v>3.6</v>
      </c>
    </row>
    <row r="112" spans="1:5" ht="58.5" customHeight="1">
      <c r="A112" s="10" t="s">
        <v>213</v>
      </c>
      <c r="B112" s="6" t="s">
        <v>215</v>
      </c>
      <c r="C112" s="5">
        <v>106</v>
      </c>
      <c r="D112" s="5">
        <v>60</v>
      </c>
      <c r="E112" s="13">
        <f aca="true" t="shared" si="2" ref="E112:E125">C112+D112</f>
        <v>166</v>
      </c>
    </row>
    <row r="113" spans="1:5" ht="60" customHeight="1">
      <c r="A113" s="10" t="s">
        <v>214</v>
      </c>
      <c r="B113" s="6" t="s">
        <v>215</v>
      </c>
      <c r="C113" s="13">
        <v>199</v>
      </c>
      <c r="D113" s="5">
        <v>280</v>
      </c>
      <c r="E113" s="13">
        <f t="shared" si="2"/>
        <v>479</v>
      </c>
    </row>
    <row r="114" spans="1:5" ht="60.75" customHeight="1">
      <c r="A114" s="10" t="s">
        <v>212</v>
      </c>
      <c r="B114" s="6" t="s">
        <v>215</v>
      </c>
      <c r="C114" s="13">
        <v>289.98</v>
      </c>
      <c r="D114" s="5">
        <v>182.7</v>
      </c>
      <c r="E114" s="13">
        <f t="shared" si="2"/>
        <v>472.68</v>
      </c>
    </row>
    <row r="115" spans="1:5" ht="108.75" customHeight="1">
      <c r="A115" s="10" t="s">
        <v>145</v>
      </c>
      <c r="B115" s="6" t="s">
        <v>116</v>
      </c>
      <c r="C115" s="5">
        <v>1605.2</v>
      </c>
      <c r="D115" s="5"/>
      <c r="E115" s="13">
        <f t="shared" si="2"/>
        <v>1605.2</v>
      </c>
    </row>
    <row r="116" spans="1:5" ht="270" customHeight="1">
      <c r="A116" s="10" t="s">
        <v>144</v>
      </c>
      <c r="B116" s="7" t="s">
        <v>173</v>
      </c>
      <c r="C116" s="5">
        <v>1010</v>
      </c>
      <c r="D116" s="5"/>
      <c r="E116" s="13">
        <f t="shared" si="2"/>
        <v>1010</v>
      </c>
    </row>
    <row r="117" spans="1:5" ht="76.5" customHeight="1">
      <c r="A117" s="10" t="s">
        <v>186</v>
      </c>
      <c r="B117" s="7" t="s">
        <v>187</v>
      </c>
      <c r="C117" s="5">
        <v>28307.5</v>
      </c>
      <c r="D117" s="5"/>
      <c r="E117" s="13">
        <f t="shared" si="2"/>
        <v>28307.5</v>
      </c>
    </row>
    <row r="118" spans="1:5" ht="75" customHeight="1">
      <c r="A118" s="10" t="s">
        <v>143</v>
      </c>
      <c r="B118" s="7" t="s">
        <v>127</v>
      </c>
      <c r="C118" s="5">
        <v>704</v>
      </c>
      <c r="D118" s="5"/>
      <c r="E118" s="13">
        <f t="shared" si="2"/>
        <v>704</v>
      </c>
    </row>
    <row r="119" spans="1:5" ht="55.5" customHeight="1">
      <c r="A119" s="10" t="s">
        <v>188</v>
      </c>
      <c r="B119" s="7" t="s">
        <v>190</v>
      </c>
      <c r="C119" s="5">
        <v>611.8</v>
      </c>
      <c r="D119" s="5"/>
      <c r="E119" s="13">
        <f t="shared" si="2"/>
        <v>611.8</v>
      </c>
    </row>
    <row r="120" spans="1:5" ht="55.5" customHeight="1">
      <c r="A120" s="10" t="s">
        <v>217</v>
      </c>
      <c r="B120" s="7" t="s">
        <v>216</v>
      </c>
      <c r="C120" s="5">
        <v>4292.74</v>
      </c>
      <c r="D120" s="5">
        <v>2832.69</v>
      </c>
      <c r="E120" s="13">
        <f t="shared" si="2"/>
        <v>7125.43</v>
      </c>
    </row>
    <row r="121" spans="1:5" ht="105" customHeight="1">
      <c r="A121" s="10" t="s">
        <v>189</v>
      </c>
      <c r="B121" s="7" t="s">
        <v>191</v>
      </c>
      <c r="C121" s="5">
        <v>152</v>
      </c>
      <c r="D121" s="5"/>
      <c r="E121" s="13">
        <f t="shared" si="2"/>
        <v>152</v>
      </c>
    </row>
    <row r="122" spans="1:5" ht="114" customHeight="1">
      <c r="A122" s="10" t="s">
        <v>203</v>
      </c>
      <c r="B122" s="7" t="s">
        <v>205</v>
      </c>
      <c r="C122" s="5">
        <v>104158.1</v>
      </c>
      <c r="D122" s="5"/>
      <c r="E122" s="13">
        <f t="shared" si="2"/>
        <v>104158.1</v>
      </c>
    </row>
    <row r="123" spans="1:5" ht="127.5" customHeight="1">
      <c r="A123" s="10" t="s">
        <v>204</v>
      </c>
      <c r="B123" s="7" t="s">
        <v>206</v>
      </c>
      <c r="C123" s="5">
        <v>52537</v>
      </c>
      <c r="D123" s="5"/>
      <c r="E123" s="13">
        <f t="shared" si="2"/>
        <v>52537</v>
      </c>
    </row>
    <row r="124" spans="1:5" ht="99.75" customHeight="1">
      <c r="A124" s="10" t="s">
        <v>246</v>
      </c>
      <c r="B124" s="7" t="s">
        <v>245</v>
      </c>
      <c r="C124" s="5"/>
      <c r="D124" s="5">
        <v>10455</v>
      </c>
      <c r="E124" s="13">
        <f t="shared" si="2"/>
        <v>10455</v>
      </c>
    </row>
    <row r="125" spans="1:5" ht="90" customHeight="1">
      <c r="A125" s="10" t="s">
        <v>247</v>
      </c>
      <c r="B125" s="7" t="s">
        <v>245</v>
      </c>
      <c r="C125" s="5"/>
      <c r="D125" s="5">
        <v>4697</v>
      </c>
      <c r="E125" s="13">
        <f t="shared" si="2"/>
        <v>4697</v>
      </c>
    </row>
    <row r="126" spans="1:5" ht="31.5" customHeight="1">
      <c r="A126" s="10" t="s">
        <v>218</v>
      </c>
      <c r="B126" s="6" t="s">
        <v>219</v>
      </c>
      <c r="C126" s="5">
        <f>C127</f>
        <v>13000</v>
      </c>
      <c r="D126" s="5">
        <f>D127</f>
        <v>2000</v>
      </c>
      <c r="E126" s="5">
        <f>E127</f>
        <v>15000</v>
      </c>
    </row>
    <row r="127" spans="1:5" ht="43.5" customHeight="1">
      <c r="A127" s="10" t="s">
        <v>221</v>
      </c>
      <c r="B127" s="6" t="s">
        <v>220</v>
      </c>
      <c r="C127" s="13">
        <v>13000</v>
      </c>
      <c r="D127" s="5">
        <v>2000</v>
      </c>
      <c r="E127" s="13">
        <f>C127+D127</f>
        <v>15000</v>
      </c>
    </row>
    <row r="128" spans="1:5" ht="51.75" customHeight="1">
      <c r="A128" s="10" t="s">
        <v>196</v>
      </c>
      <c r="B128" s="7" t="s">
        <v>197</v>
      </c>
      <c r="C128" s="5">
        <f>SUM(C129:C133)</f>
        <v>-17330.69</v>
      </c>
      <c r="D128" s="5">
        <f>SUM(D129:D133)</f>
        <v>-45.07</v>
      </c>
      <c r="E128" s="5">
        <f>SUM(E129:E133)</f>
        <v>-17375.76</v>
      </c>
    </row>
    <row r="129" spans="1:5" ht="95.25" customHeight="1">
      <c r="A129" s="10" t="s">
        <v>198</v>
      </c>
      <c r="B129" s="7" t="s">
        <v>199</v>
      </c>
      <c r="C129" s="13">
        <v>-1159.81</v>
      </c>
      <c r="D129" s="5"/>
      <c r="E129" s="13">
        <f>C129+D129</f>
        <v>-1159.81</v>
      </c>
    </row>
    <row r="130" spans="1:5" ht="87" customHeight="1">
      <c r="A130" s="10" t="s">
        <v>200</v>
      </c>
      <c r="B130" s="7" t="s">
        <v>199</v>
      </c>
      <c r="C130" s="13">
        <v>-981.4</v>
      </c>
      <c r="D130" s="5">
        <v>-45.07</v>
      </c>
      <c r="E130" s="13">
        <f>C130+D130</f>
        <v>-1026.47</v>
      </c>
    </row>
    <row r="131" spans="1:5" ht="69" customHeight="1">
      <c r="A131" s="10" t="s">
        <v>209</v>
      </c>
      <c r="B131" s="7" t="s">
        <v>199</v>
      </c>
      <c r="C131" s="5">
        <v>-11942.72</v>
      </c>
      <c r="D131" s="5"/>
      <c r="E131" s="13">
        <f>C131+D131</f>
        <v>-11942.72</v>
      </c>
    </row>
    <row r="132" spans="1:5" ht="69" customHeight="1">
      <c r="A132" s="10" t="s">
        <v>207</v>
      </c>
      <c r="B132" s="7" t="s">
        <v>199</v>
      </c>
      <c r="C132" s="5">
        <v>-994.38</v>
      </c>
      <c r="D132" s="5"/>
      <c r="E132" s="13">
        <f>C132+D132</f>
        <v>-994.38</v>
      </c>
    </row>
    <row r="133" spans="1:5" ht="69" customHeight="1">
      <c r="A133" s="10" t="s">
        <v>208</v>
      </c>
      <c r="B133" s="7" t="s">
        <v>199</v>
      </c>
      <c r="C133" s="5">
        <v>-2252.38</v>
      </c>
      <c r="D133" s="5"/>
      <c r="E133" s="13">
        <f>C133+D133</f>
        <v>-2252.38</v>
      </c>
    </row>
    <row r="134" spans="1:5" s="25" customFormat="1" ht="27" customHeight="1">
      <c r="A134" s="31" t="s">
        <v>49</v>
      </c>
      <c r="B134" s="31"/>
      <c r="C134" s="5">
        <f>C8+C48</f>
        <v>3659649.1799999997</v>
      </c>
      <c r="D134" s="5">
        <f>D8+D48</f>
        <v>29225.289999999997</v>
      </c>
      <c r="E134" s="16" t="s">
        <v>248</v>
      </c>
    </row>
    <row r="135" spans="1:5" s="25" customFormat="1" ht="27" customHeight="1">
      <c r="A135" s="24"/>
      <c r="B135" s="24"/>
      <c r="C135" s="29"/>
      <c r="E135" s="29"/>
    </row>
    <row r="136" spans="1:5" s="25" customFormat="1" ht="27" customHeight="1">
      <c r="A136" s="24"/>
      <c r="B136" s="24"/>
      <c r="E136" s="30" t="s">
        <v>248</v>
      </c>
    </row>
    <row r="137" spans="1:2" s="25" customFormat="1" ht="27" customHeight="1">
      <c r="A137" s="24"/>
      <c r="B137" s="24"/>
    </row>
    <row r="138" spans="1:2" s="25" customFormat="1" ht="27" customHeight="1">
      <c r="A138" s="24"/>
      <c r="B138" s="24"/>
    </row>
    <row r="139" spans="1:2" s="25" customFormat="1" ht="27" customHeight="1">
      <c r="A139" s="24"/>
      <c r="B139" s="24"/>
    </row>
    <row r="140" spans="1:2" s="25" customFormat="1" ht="27" customHeight="1">
      <c r="A140" s="24"/>
      <c r="B140" s="24"/>
    </row>
    <row r="141" spans="1:2" s="25" customFormat="1" ht="27" customHeight="1">
      <c r="A141" s="24"/>
      <c r="B141" s="24"/>
    </row>
    <row r="142" s="25" customFormat="1" ht="15.75">
      <c r="B142" s="26"/>
    </row>
    <row r="143" s="25" customFormat="1" ht="15.75">
      <c r="B143" s="26"/>
    </row>
  </sheetData>
  <sheetProtection/>
  <mergeCells count="8">
    <mergeCell ref="A134:B134"/>
    <mergeCell ref="A4:C4"/>
    <mergeCell ref="F1:H1"/>
    <mergeCell ref="F2:H2"/>
    <mergeCell ref="F3:H3"/>
    <mergeCell ref="C1:E1"/>
    <mergeCell ref="C2:E2"/>
    <mergeCell ref="C3:E3"/>
  </mergeCells>
  <printOptions/>
  <pageMargins left="0.7874015748031497" right="0.1968503937007874" top="0.5905511811023623" bottom="0.5905511811023623" header="0.31496062992125984" footer="0"/>
  <pageSetup firstPageNumber="2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Orlova_n</cp:lastModifiedBy>
  <cp:lastPrinted>2016-08-25T02:28:48Z</cp:lastPrinted>
  <dcterms:created xsi:type="dcterms:W3CDTF">2008-12-23T03:53:18Z</dcterms:created>
  <dcterms:modified xsi:type="dcterms:W3CDTF">2016-08-26T07:57:31Z</dcterms:modified>
  <cp:category/>
  <cp:version/>
  <cp:contentType/>
  <cp:contentStatus/>
</cp:coreProperties>
</file>