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</definedNames>
  <calcPr fullCalcOnLoad="1" refMode="R1C1"/>
</workbook>
</file>

<file path=xl/sharedStrings.xml><?xml version="1.0" encoding="utf-8"?>
<sst xmlns="http://schemas.openxmlformats.org/spreadsheetml/2006/main" count="212" uniqueCount="102">
  <si>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</si>
  <si>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</si>
  <si>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</si>
  <si>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</si>
  <si>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</si>
  <si>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</si>
  <si>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</si>
  <si>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</si>
  <si>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</si>
  <si>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</si>
  <si>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</si>
  <si>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</si>
  <si>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</si>
  <si>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Мэр ЗАТО Северск                                  Н.И.Кузьменко</t>
  </si>
  <si>
    <t>Вид расхода</t>
  </si>
  <si>
    <t>Утв.
Думой
ЗАТО Северск 2007 г.</t>
  </si>
  <si>
    <t>Уточн.
Думой
 ЗАТО Северск 2007 г.</t>
  </si>
  <si>
    <t>В расчет утвержденных лимитов включены кварталы:1 кв.,2 кв.,3 кв.,4 кв.</t>
  </si>
  <si>
    <t>(тыс.руб.)</t>
  </si>
  <si>
    <t>План финансирования объектов капитальных ремонтов по ЗАТО Северск на 2007 год</t>
  </si>
  <si>
    <t xml:space="preserve"> Расчет  за период с 28 Сентября 2007 г. по 30 Ноября 2007 г.</t>
  </si>
  <si>
    <t>Действующие и отложенные документы, бюджет и внебюджет</t>
  </si>
  <si>
    <t xml:space="preserve">Задана маска для классификации:--- **** ----*02 *** 225 </t>
  </si>
  <si>
    <t>Приложение 11</t>
  </si>
  <si>
    <t>Капитальный ремонт за счет средств местного бюджета, в том числе:</t>
  </si>
  <si>
    <t>0100</t>
  </si>
  <si>
    <t>Общегосударственные вопросы</t>
  </si>
  <si>
    <t>0104</t>
  </si>
  <si>
    <t>005</t>
  </si>
  <si>
    <t>Администрация ЗАТО Северск</t>
  </si>
  <si>
    <t>0300</t>
  </si>
  <si>
    <t>Национальная безопасность и правоохранительная деятельность</t>
  </si>
  <si>
    <t>0302</t>
  </si>
  <si>
    <t>253</t>
  </si>
  <si>
    <t>Управление внутренних дел  МВД России в городе Северск Томской области  - программа "Повышение профилактики правонарушений  в ЗАТО Северск на 2006-2007 годы"</t>
  </si>
  <si>
    <t>0700</t>
  </si>
  <si>
    <t>Образование</t>
  </si>
  <si>
    <t>0701</t>
  </si>
  <si>
    <t>327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</si>
  <si>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</si>
  <si>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</si>
  <si>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мероприятия по обеспечению пожарной безопасности (дошкольные образовательные учреждения)</t>
  </si>
  <si>
    <t>УКС ЖКХ Т и С  - Капитальный ремонт дошкольных образовательных учреждений Управление образования</t>
  </si>
  <si>
    <t>0702</t>
  </si>
  <si>
    <t>УКС ЖКХ Т и С</t>
  </si>
  <si>
    <t>МОУ ЗАТО Северск ДОД СДЮСШОР "Лидер"</t>
  </si>
  <si>
    <t>Управление образования Администрации ЗАТО Северск  - мероприятия по обеспечению пожарной безопасности (общеобразовательные школы)</t>
  </si>
  <si>
    <t xml:space="preserve"> - капитальный ремонт общеобразовательных учреждений (школы)</t>
  </si>
  <si>
    <t>0707</t>
  </si>
  <si>
    <t>Отдел по делам молодёжи Администрации ЗАТО Северск</t>
  </si>
  <si>
    <t>0709</t>
  </si>
  <si>
    <t>Управление образования Администрации ЗАТО Северск  - содержание по смете управления</t>
  </si>
  <si>
    <t>0800</t>
  </si>
  <si>
    <t>Культура, кинематография и средства массовой информации</t>
  </si>
  <si>
    <t>0801</t>
  </si>
  <si>
    <t>Капитальный ремонт за счет субвенции федерального бюджета, в том числе:</t>
  </si>
  <si>
    <t>614</t>
  </si>
  <si>
    <t>Управление образования Администрации ЗАТО Северск  - содержание дошкольных образовательных учреждений</t>
  </si>
  <si>
    <t xml:space="preserve"> - смета</t>
  </si>
  <si>
    <t xml:space="preserve"> - мероприятия по празднованию 60-летия города Северска</t>
  </si>
  <si>
    <t>Управление образования Администрации ЗАТО Северск  - содержание общеобразовательных школ</t>
  </si>
  <si>
    <t>МОУ ЗАТО Северск ДОД ДЮСШ НВС "Русь"</t>
  </si>
  <si>
    <t>МУ ОЛ "Зелёный мыс"  - программа на развитие материально-технической базы оздоровительных лагерей</t>
  </si>
  <si>
    <t>МУ "МТ "Наш мир"</t>
  </si>
  <si>
    <t>МУ "СМТ"  - мероприятия по празднованию 60-летия города Северска</t>
  </si>
  <si>
    <t>Детский театр</t>
  </si>
  <si>
    <t>МУ "СПП"</t>
  </si>
  <si>
    <t>Капитальный ремонт за счет субсидии областного бюджета, в том числе: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</si>
  <si>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</si>
  <si>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</si>
  <si>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>МОУ ЗАТО Северск ДОД СДЮСШОР им.Л.Егоровой</t>
  </si>
  <si>
    <t>УКС ЖКХ Т и С  - капитальный ремонт общеобразовательных учреждений (школы)</t>
  </si>
  <si>
    <t>МУ ЗАТО Северск ДОЛ "Восход"  - программа на развитие материально-технической базы оздоровительных лагерей</t>
  </si>
  <si>
    <t>МУ ДОЛ "Берёзка"  - программа на развитие материально-технической базы оздоровительных лагерей</t>
  </si>
  <si>
    <t>МУ ЦДБ</t>
  </si>
  <si>
    <t>МУ ЦГБ</t>
  </si>
  <si>
    <t>0900</t>
  </si>
  <si>
    <t>Здравоохранение и спорт</t>
  </si>
  <si>
    <t>0904</t>
  </si>
  <si>
    <t>455</t>
  </si>
  <si>
    <t>МОУ ЗАТО Северск ДОД СДЮСШОР "Лидер"  - ОЦП "Развитие физической культуры и спорта в Томской области на 2006-2008 годы"</t>
  </si>
  <si>
    <t xml:space="preserve"> 1</t>
  </si>
  <si>
    <t xml:space="preserve"> 2</t>
  </si>
  <si>
    <t>I</t>
  </si>
  <si>
    <t>II</t>
  </si>
  <si>
    <t>III</t>
  </si>
  <si>
    <t>Итого капитальный ремонт за счет средств местного бюджета по разделу "Образование"</t>
  </si>
  <si>
    <t>Итого капитальный ремонт за счет средств местного бюджета по разделу "Культура, СМИ"</t>
  </si>
  <si>
    <t xml:space="preserve">Всего капитальный ремонт за счет средств местного бюджета </t>
  </si>
  <si>
    <t>Итого капитальный ремонт за счет субвенции федерального бюджета по разделу "Образование"</t>
  </si>
  <si>
    <t xml:space="preserve"> - Капитальный ремонт МУ "СПП" </t>
  </si>
  <si>
    <t>Итого капитальный ремонт за счет субвенции федерального бюджета по разделу "Культура, СМИ"</t>
  </si>
  <si>
    <t xml:space="preserve">Всего капитальный ремонт за счет субвенции федерального бюджета </t>
  </si>
  <si>
    <t>Итого капитальный ремонт за счет субсидии областного бюджета по разделу "Образование"</t>
  </si>
  <si>
    <t>Итого капитальный ремонт за счет субсидии областного бюджета по разделу "Культура, СМИ"</t>
  </si>
  <si>
    <t xml:space="preserve">Итого капитальный ремонт за счет субсидии областного бюджета </t>
  </si>
  <si>
    <t>ВСЕГО</t>
  </si>
  <si>
    <t>77 39 09</t>
  </si>
  <si>
    <t>к Решению Думы ЗАТО Северск</t>
  </si>
  <si>
    <t>Ольга Николаевна Курапова</t>
  </si>
  <si>
    <t>22.11.2007</t>
  </si>
  <si>
    <r>
      <t>от_</t>
    </r>
    <r>
      <rPr>
        <u val="single"/>
        <sz val="12"/>
        <rFont val="Times New Roman"/>
        <family val="1"/>
      </rPr>
      <t>22.11.</t>
    </r>
    <r>
      <rPr>
        <sz val="12"/>
        <rFont val="Times New Roman"/>
        <family val="1"/>
      </rPr>
      <t>2007 №__</t>
    </r>
    <r>
      <rPr>
        <u val="single"/>
        <sz val="12"/>
        <rFont val="Times New Roman"/>
        <family val="1"/>
      </rPr>
      <t>42/1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</si>
</sst>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6" fontId="4" fillId="0" borderId="11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left" indent="4"/>
    </xf>
    <xf numFmtId="0" fontId="3" fillId="0" borderId="0" xfId="0" applyFont="1" applyAlignment="1">
      <alignment horizontal="left" indent="4"/>
    </xf>
    <xf numFmtId="165" fontId="3" fillId="24" borderId="0" xfId="52" applyNumberFormat="1" applyFont="1" applyFill="1" applyBorder="1" applyAlignment="1" applyProtection="1">
      <alignment horizontal="left" vertical="center" indent="4"/>
      <protection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6"/>
  <sheetViews>
    <sheetView showZeros="0" tabSelected="1" zoomScale="75" zoomScaleNormal="75" zoomScalePageLayoutView="0" workbookViewId="0" topLeftCell="A1">
      <selection activeCell="D3" sqref="D3"/>
    </sheetView>
  </sheetViews>
  <sheetFormatPr defaultColWidth="8.8515625" defaultRowHeight="12.75"/>
  <cols>
    <col min="1" max="1" width="8.7109375" style="13" customWidth="1"/>
    <col min="2" max="2" width="8.57421875" style="13" hidden="1" customWidth="1"/>
    <col min="3" max="3" width="64.140625" style="15" customWidth="1"/>
    <col min="4" max="4" width="15.7109375" style="8" customWidth="1"/>
    <col min="5" max="5" width="12.8515625" style="8" customWidth="1"/>
    <col min="6" max="6" width="16.421875" style="8" customWidth="1"/>
    <col min="7" max="8" width="17.7109375" style="8" hidden="1" customWidth="1"/>
    <col min="9" max="18" width="17.7109375" style="7" hidden="1" customWidth="1"/>
    <col min="19" max="19" width="8.8515625" style="7" hidden="1" customWidth="1"/>
    <col min="20" max="16384" width="8.8515625" style="7" customWidth="1"/>
  </cols>
  <sheetData>
    <row r="1" spans="2:17" ht="15.75">
      <c r="B1" s="13" t="s">
        <v>0</v>
      </c>
      <c r="D1" s="41" t="s">
        <v>23</v>
      </c>
      <c r="Q1" s="6"/>
    </row>
    <row r="2" spans="1:4" ht="15.75">
      <c r="A2" s="13" t="s">
        <v>10</v>
      </c>
      <c r="B2" s="13" t="s">
        <v>10</v>
      </c>
      <c r="D2" s="42" t="s">
        <v>98</v>
      </c>
    </row>
    <row r="3" spans="1:4" ht="15.75">
      <c r="A3" s="13" t="s">
        <v>10</v>
      </c>
      <c r="B3" s="13" t="s">
        <v>10</v>
      </c>
      <c r="D3" s="43" t="s">
        <v>101</v>
      </c>
    </row>
    <row r="4" spans="1:3" ht="15.75">
      <c r="A4" s="13" t="s">
        <v>10</v>
      </c>
      <c r="B4" s="13" t="s">
        <v>10</v>
      </c>
      <c r="C4" s="15" t="s">
        <v>0</v>
      </c>
    </row>
    <row r="5" spans="1:10" ht="27.75" customHeight="1">
      <c r="A5" s="13" t="s">
        <v>10</v>
      </c>
      <c r="B5" s="13" t="s">
        <v>10</v>
      </c>
      <c r="C5" s="46" t="s">
        <v>19</v>
      </c>
      <c r="D5" s="47"/>
      <c r="E5" s="47"/>
      <c r="F5" s="47"/>
      <c r="G5" s="12"/>
      <c r="H5" s="12"/>
      <c r="I5" s="12"/>
      <c r="J5" s="12"/>
    </row>
    <row r="6" spans="1:3" ht="15.75" hidden="1">
      <c r="A6" s="13" t="s">
        <v>10</v>
      </c>
      <c r="B6" s="13" t="s">
        <v>10</v>
      </c>
      <c r="C6" s="15" t="s">
        <v>20</v>
      </c>
    </row>
    <row r="7" spans="1:3" ht="31.5" hidden="1">
      <c r="A7" s="13" t="s">
        <v>10</v>
      </c>
      <c r="B7" s="13" t="s">
        <v>10</v>
      </c>
      <c r="C7" s="15" t="s">
        <v>21</v>
      </c>
    </row>
    <row r="8" ht="15.75" hidden="1">
      <c r="C8" s="15" t="s">
        <v>0</v>
      </c>
    </row>
    <row r="9" ht="31.5" hidden="1">
      <c r="C9" s="15" t="s">
        <v>17</v>
      </c>
    </row>
    <row r="10" ht="15.75" hidden="1">
      <c r="C10" s="15" t="s">
        <v>22</v>
      </c>
    </row>
    <row r="11" ht="16.5" customHeight="1" hidden="1"/>
    <row r="12" ht="17.25" customHeight="1" hidden="1"/>
    <row r="13" ht="17.25" customHeight="1" hidden="1"/>
    <row r="14" ht="17.25" customHeight="1" hidden="1"/>
    <row r="15" ht="16.5" customHeight="1" hidden="1"/>
    <row r="16" ht="16.5" customHeight="1" hidden="1"/>
    <row r="17" spans="17:18" ht="15.75">
      <c r="Q17" s="7" t="s">
        <v>18</v>
      </c>
      <c r="R17" s="10"/>
    </row>
    <row r="18" spans="1:45" s="25" customFormat="1" ht="68.25" customHeight="1">
      <c r="A18" s="9" t="s">
        <v>11</v>
      </c>
      <c r="B18" s="9" t="s">
        <v>14</v>
      </c>
      <c r="C18" s="22" t="s">
        <v>12</v>
      </c>
      <c r="D18" s="4" t="s">
        <v>15</v>
      </c>
      <c r="E18" s="5" t="s">
        <v>1</v>
      </c>
      <c r="F18" s="4" t="s">
        <v>16</v>
      </c>
      <c r="G18" s="4" t="s">
        <v>2</v>
      </c>
      <c r="H18" s="5" t="s">
        <v>1</v>
      </c>
      <c r="I18" s="5" t="s">
        <v>3</v>
      </c>
      <c r="J18" s="4" t="s">
        <v>4</v>
      </c>
      <c r="K18" s="5" t="s">
        <v>1</v>
      </c>
      <c r="L18" s="5" t="s">
        <v>5</v>
      </c>
      <c r="M18" s="4" t="s">
        <v>6</v>
      </c>
      <c r="N18" s="5" t="s">
        <v>1</v>
      </c>
      <c r="O18" s="5" t="s">
        <v>7</v>
      </c>
      <c r="P18" s="4" t="s">
        <v>8</v>
      </c>
      <c r="Q18" s="5" t="s">
        <v>1</v>
      </c>
      <c r="R18" s="5" t="s">
        <v>9</v>
      </c>
      <c r="S18" s="2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25" customFormat="1" ht="14.25" customHeight="1">
      <c r="A19" s="14" t="s">
        <v>81</v>
      </c>
      <c r="B19" s="14" t="s">
        <v>82</v>
      </c>
      <c r="C19" s="26">
        <v>2</v>
      </c>
      <c r="D19" s="27">
        <v>3</v>
      </c>
      <c r="E19" s="27">
        <v>4</v>
      </c>
      <c r="F19" s="27">
        <v>5</v>
      </c>
      <c r="G19" s="27">
        <v>7</v>
      </c>
      <c r="H19" s="27">
        <v>8</v>
      </c>
      <c r="I19" s="27">
        <v>9</v>
      </c>
      <c r="J19" s="27">
        <v>10</v>
      </c>
      <c r="K19" s="27">
        <v>11</v>
      </c>
      <c r="L19" s="27">
        <v>12</v>
      </c>
      <c r="M19" s="27">
        <v>13</v>
      </c>
      <c r="N19" s="27">
        <v>14</v>
      </c>
      <c r="O19" s="27">
        <v>15</v>
      </c>
      <c r="P19" s="27">
        <v>16</v>
      </c>
      <c r="Q19" s="27">
        <v>17</v>
      </c>
      <c r="R19" s="27">
        <v>18</v>
      </c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18" s="30" customFormat="1" ht="37.5" customHeight="1">
      <c r="A20" s="19" t="s">
        <v>83</v>
      </c>
      <c r="B20" s="20"/>
      <c r="C20" s="28" t="s">
        <v>24</v>
      </c>
      <c r="D20" s="29"/>
      <c r="E20" s="29"/>
      <c r="F20" s="29"/>
      <c r="G20" s="29">
        <v>4039</v>
      </c>
      <c r="H20" s="29">
        <v>0</v>
      </c>
      <c r="I20" s="29">
        <v>4039</v>
      </c>
      <c r="J20" s="29">
        <v>4707.81</v>
      </c>
      <c r="K20" s="29">
        <v>0</v>
      </c>
      <c r="L20" s="29">
        <v>4707.81</v>
      </c>
      <c r="M20" s="29">
        <v>6251.95</v>
      </c>
      <c r="N20" s="29">
        <v>0</v>
      </c>
      <c r="O20" s="29">
        <v>6251.95</v>
      </c>
      <c r="P20" s="29">
        <v>6897</v>
      </c>
      <c r="Q20" s="29">
        <v>334.6</v>
      </c>
      <c r="R20" s="29">
        <v>7231.6</v>
      </c>
    </row>
    <row r="21" spans="1:18" s="32" customFormat="1" ht="15.75">
      <c r="A21" s="16" t="s">
        <v>25</v>
      </c>
      <c r="B21" s="16"/>
      <c r="C21" s="18" t="s">
        <v>26</v>
      </c>
      <c r="D21" s="31">
        <v>9000</v>
      </c>
      <c r="E21" s="31">
        <v>0</v>
      </c>
      <c r="F21" s="31">
        <v>9000</v>
      </c>
      <c r="G21" s="31">
        <v>1500</v>
      </c>
      <c r="H21" s="31">
        <v>0</v>
      </c>
      <c r="I21" s="31">
        <v>1500</v>
      </c>
      <c r="J21" s="31">
        <v>1210</v>
      </c>
      <c r="K21" s="31">
        <v>0</v>
      </c>
      <c r="L21" s="31">
        <v>1210</v>
      </c>
      <c r="M21" s="31">
        <v>4540</v>
      </c>
      <c r="N21" s="31">
        <v>0</v>
      </c>
      <c r="O21" s="31">
        <v>4540</v>
      </c>
      <c r="P21" s="31">
        <v>1750</v>
      </c>
      <c r="Q21" s="31">
        <v>0</v>
      </c>
      <c r="R21" s="31">
        <v>1750</v>
      </c>
    </row>
    <row r="22" spans="1:18" s="35" customFormat="1" ht="15.75">
      <c r="A22" s="17" t="s">
        <v>27</v>
      </c>
      <c r="B22" s="17" t="s">
        <v>28</v>
      </c>
      <c r="C22" s="33" t="s">
        <v>29</v>
      </c>
      <c r="D22" s="34">
        <v>9000</v>
      </c>
      <c r="E22" s="34">
        <v>0</v>
      </c>
      <c r="F22" s="34">
        <v>9000</v>
      </c>
      <c r="G22" s="34">
        <v>1500</v>
      </c>
      <c r="H22" s="34">
        <v>0</v>
      </c>
      <c r="I22" s="34">
        <v>1500</v>
      </c>
      <c r="J22" s="34">
        <v>1210</v>
      </c>
      <c r="K22" s="34">
        <v>0</v>
      </c>
      <c r="L22" s="34">
        <v>1210</v>
      </c>
      <c r="M22" s="34">
        <v>4540</v>
      </c>
      <c r="N22" s="34">
        <v>0</v>
      </c>
      <c r="O22" s="34">
        <v>4540</v>
      </c>
      <c r="P22" s="34">
        <v>1750</v>
      </c>
      <c r="Q22" s="34">
        <v>0</v>
      </c>
      <c r="R22" s="34">
        <v>1750</v>
      </c>
    </row>
    <row r="23" spans="1:18" s="32" customFormat="1" ht="31.5">
      <c r="A23" s="16" t="s">
        <v>30</v>
      </c>
      <c r="B23" s="16"/>
      <c r="C23" s="18" t="s">
        <v>31</v>
      </c>
      <c r="D23" s="31">
        <v>1600</v>
      </c>
      <c r="E23" s="31">
        <v>0</v>
      </c>
      <c r="F23" s="31">
        <v>1600</v>
      </c>
      <c r="G23" s="31">
        <v>775</v>
      </c>
      <c r="H23" s="31">
        <v>0</v>
      </c>
      <c r="I23" s="31">
        <v>775</v>
      </c>
      <c r="J23" s="31">
        <v>825</v>
      </c>
      <c r="K23" s="31">
        <v>0</v>
      </c>
      <c r="L23" s="31">
        <v>825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</row>
    <row r="24" spans="1:18" s="35" customFormat="1" ht="47.25">
      <c r="A24" s="17" t="s">
        <v>32</v>
      </c>
      <c r="B24" s="17" t="s">
        <v>33</v>
      </c>
      <c r="C24" s="33" t="s">
        <v>34</v>
      </c>
      <c r="D24" s="34">
        <v>1600</v>
      </c>
      <c r="E24" s="34">
        <v>0</v>
      </c>
      <c r="F24" s="34">
        <v>1600</v>
      </c>
      <c r="G24" s="34">
        <v>775</v>
      </c>
      <c r="H24" s="34">
        <v>0</v>
      </c>
      <c r="I24" s="34">
        <v>775</v>
      </c>
      <c r="J24" s="34">
        <v>825</v>
      </c>
      <c r="K24" s="34">
        <v>0</v>
      </c>
      <c r="L24" s="34">
        <v>825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</row>
    <row r="25" spans="1:18" s="38" customFormat="1" ht="15.75" hidden="1">
      <c r="A25" s="14"/>
      <c r="B25" s="14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s="38" customFormat="1" ht="15.75" hidden="1">
      <c r="A26" s="16"/>
      <c r="B26" s="16"/>
      <c r="C26" s="1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" customHeight="1">
      <c r="A27" s="16" t="s">
        <v>35</v>
      </c>
      <c r="B27" s="16"/>
      <c r="C27" s="18" t="s">
        <v>36</v>
      </c>
      <c r="D27" s="31">
        <f>SUM(D28+D31+D35+D36+D37+D39+D40)</f>
        <v>9505.98</v>
      </c>
      <c r="E27" s="31">
        <f>SUM(E28+E31+E35+E36+E37+E39+E40)</f>
        <v>334.6</v>
      </c>
      <c r="F27" s="31">
        <f>SUM(F28+F31+F35+F36+F37+F39+F40)</f>
        <v>9840.58</v>
      </c>
      <c r="G27" s="31">
        <v>1764</v>
      </c>
      <c r="H27" s="31">
        <v>0</v>
      </c>
      <c r="I27" s="31">
        <v>1764</v>
      </c>
      <c r="J27" s="31">
        <v>2211.68</v>
      </c>
      <c r="K27" s="31">
        <v>0</v>
      </c>
      <c r="L27" s="31">
        <v>2211.68</v>
      </c>
      <c r="M27" s="31">
        <v>680.89</v>
      </c>
      <c r="N27" s="31">
        <v>0</v>
      </c>
      <c r="O27" s="31">
        <v>680.89</v>
      </c>
      <c r="P27" s="31">
        <v>5147</v>
      </c>
      <c r="Q27" s="31">
        <v>334.6</v>
      </c>
      <c r="R27" s="31">
        <v>5481.6</v>
      </c>
    </row>
    <row r="28" spans="1:18" s="35" customFormat="1" ht="15.75">
      <c r="A28" s="17" t="s">
        <v>37</v>
      </c>
      <c r="B28" s="17" t="s">
        <v>38</v>
      </c>
      <c r="C28" s="33" t="s">
        <v>39</v>
      </c>
      <c r="D28" s="34">
        <v>1654.9</v>
      </c>
      <c r="E28" s="34">
        <v>334.6</v>
      </c>
      <c r="F28" s="34">
        <v>1989.5</v>
      </c>
      <c r="G28" s="34">
        <v>0</v>
      </c>
      <c r="H28" s="34">
        <v>0</v>
      </c>
      <c r="I28" s="34">
        <v>0</v>
      </c>
      <c r="J28" s="34">
        <v>803.7</v>
      </c>
      <c r="K28" s="34">
        <v>0</v>
      </c>
      <c r="L28" s="34">
        <v>803.7</v>
      </c>
      <c r="M28" s="34">
        <v>310.3</v>
      </c>
      <c r="N28" s="34">
        <v>0</v>
      </c>
      <c r="O28" s="34">
        <v>310.3</v>
      </c>
      <c r="P28" s="34">
        <v>540.9</v>
      </c>
      <c r="Q28" s="34">
        <v>334.6</v>
      </c>
      <c r="R28" s="34">
        <v>875.5</v>
      </c>
    </row>
    <row r="29" spans="1:18" s="38" customFormat="1" ht="15.75">
      <c r="A29" s="14" t="s">
        <v>37</v>
      </c>
      <c r="B29" s="14" t="s">
        <v>38</v>
      </c>
      <c r="C29" s="36" t="s">
        <v>40</v>
      </c>
      <c r="D29" s="37">
        <v>396.2</v>
      </c>
      <c r="E29" s="37">
        <v>334.6</v>
      </c>
      <c r="F29" s="37">
        <v>730.8</v>
      </c>
      <c r="G29" s="37">
        <v>0</v>
      </c>
      <c r="H29" s="37">
        <v>0</v>
      </c>
      <c r="I29" s="37">
        <v>0</v>
      </c>
      <c r="J29" s="37">
        <v>199</v>
      </c>
      <c r="K29" s="37">
        <v>0</v>
      </c>
      <c r="L29" s="37">
        <v>199</v>
      </c>
      <c r="M29" s="37">
        <v>117.2</v>
      </c>
      <c r="N29" s="37">
        <v>0</v>
      </c>
      <c r="O29" s="37">
        <v>117.2</v>
      </c>
      <c r="P29" s="37">
        <v>80</v>
      </c>
      <c r="Q29" s="37">
        <v>334.6</v>
      </c>
      <c r="R29" s="37">
        <v>414.6</v>
      </c>
    </row>
    <row r="30" spans="1:18" s="38" customFormat="1" ht="31.5">
      <c r="A30" s="14" t="s">
        <v>37</v>
      </c>
      <c r="B30" s="14" t="s">
        <v>38</v>
      </c>
      <c r="C30" s="36" t="s">
        <v>41</v>
      </c>
      <c r="D30" s="37">
        <v>1258.7</v>
      </c>
      <c r="E30" s="37">
        <v>0</v>
      </c>
      <c r="F30" s="37">
        <v>1258.7</v>
      </c>
      <c r="G30" s="37">
        <v>0</v>
      </c>
      <c r="H30" s="37">
        <v>0</v>
      </c>
      <c r="I30" s="37">
        <v>0</v>
      </c>
      <c r="J30" s="37">
        <v>604.7</v>
      </c>
      <c r="K30" s="37">
        <v>0</v>
      </c>
      <c r="L30" s="37">
        <v>604.7</v>
      </c>
      <c r="M30" s="37">
        <v>193.1</v>
      </c>
      <c r="N30" s="37">
        <v>0</v>
      </c>
      <c r="O30" s="37">
        <v>193.1</v>
      </c>
      <c r="P30" s="37">
        <v>460.9</v>
      </c>
      <c r="Q30" s="37">
        <v>0</v>
      </c>
      <c r="R30" s="37">
        <v>460.9</v>
      </c>
    </row>
    <row r="31" spans="1:18" s="35" customFormat="1" ht="31.5">
      <c r="A31" s="17" t="s">
        <v>37</v>
      </c>
      <c r="B31" s="17" t="s">
        <v>38</v>
      </c>
      <c r="C31" s="33" t="s">
        <v>42</v>
      </c>
      <c r="D31" s="34">
        <v>950</v>
      </c>
      <c r="E31" s="34">
        <v>0</v>
      </c>
      <c r="F31" s="34">
        <v>950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950</v>
      </c>
      <c r="Q31" s="34">
        <v>0</v>
      </c>
      <c r="R31" s="34">
        <v>950</v>
      </c>
    </row>
    <row r="32" spans="1:18" s="35" customFormat="1" ht="18" customHeight="1" hidden="1">
      <c r="A32" s="17"/>
      <c r="B32" s="17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8" customFormat="1" ht="15.75" hidden="1">
      <c r="A33" s="14"/>
      <c r="B33" s="14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8" customFormat="1" ht="15.75" hidden="1">
      <c r="A34" s="14"/>
      <c r="B34" s="14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s="35" customFormat="1" ht="15.75">
      <c r="A35" s="17" t="s">
        <v>43</v>
      </c>
      <c r="B35" s="17" t="s">
        <v>38</v>
      </c>
      <c r="C35" s="33" t="s">
        <v>45</v>
      </c>
      <c r="D35" s="34">
        <v>2440</v>
      </c>
      <c r="E35" s="34">
        <v>0</v>
      </c>
      <c r="F35" s="34">
        <v>2440</v>
      </c>
      <c r="G35" s="34">
        <v>1160</v>
      </c>
      <c r="H35" s="34">
        <v>0</v>
      </c>
      <c r="I35" s="34">
        <v>1160</v>
      </c>
      <c r="J35" s="34">
        <v>1280</v>
      </c>
      <c r="K35" s="34">
        <v>0</v>
      </c>
      <c r="L35" s="34">
        <v>1280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</row>
    <row r="36" spans="1:18" s="35" customFormat="1" ht="47.25">
      <c r="A36" s="17" t="s">
        <v>43</v>
      </c>
      <c r="B36" s="17" t="s">
        <v>38</v>
      </c>
      <c r="C36" s="33" t="s">
        <v>46</v>
      </c>
      <c r="D36" s="34">
        <v>281.7</v>
      </c>
      <c r="E36" s="34">
        <v>0</v>
      </c>
      <c r="F36" s="34">
        <v>281.7</v>
      </c>
      <c r="G36" s="34">
        <v>0</v>
      </c>
      <c r="H36" s="34">
        <v>0</v>
      </c>
      <c r="I36" s="34">
        <v>0</v>
      </c>
      <c r="J36" s="34">
        <v>127</v>
      </c>
      <c r="K36" s="34">
        <v>0</v>
      </c>
      <c r="L36" s="34">
        <v>127</v>
      </c>
      <c r="M36" s="34">
        <v>73</v>
      </c>
      <c r="N36" s="34">
        <v>0</v>
      </c>
      <c r="O36" s="34">
        <v>73</v>
      </c>
      <c r="P36" s="34">
        <v>81.7</v>
      </c>
      <c r="Q36" s="34">
        <v>0</v>
      </c>
      <c r="R36" s="34">
        <v>81.7</v>
      </c>
    </row>
    <row r="37" spans="1:18" s="35" customFormat="1" ht="15.75">
      <c r="A37" s="17" t="s">
        <v>43</v>
      </c>
      <c r="B37" s="17" t="s">
        <v>38</v>
      </c>
      <c r="C37" s="33" t="s">
        <v>44</v>
      </c>
      <c r="D37" s="34">
        <v>3574.4</v>
      </c>
      <c r="E37" s="34">
        <v>0</v>
      </c>
      <c r="F37" s="34">
        <v>3574.4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3574.4</v>
      </c>
      <c r="Q37" s="34">
        <v>0</v>
      </c>
      <c r="R37" s="34">
        <v>3574.4</v>
      </c>
    </row>
    <row r="38" spans="1:18" s="38" customFormat="1" ht="31.5">
      <c r="A38" s="14" t="s">
        <v>43</v>
      </c>
      <c r="B38" s="14" t="s">
        <v>38</v>
      </c>
      <c r="C38" s="36" t="s">
        <v>47</v>
      </c>
      <c r="D38" s="37">
        <v>3574.4</v>
      </c>
      <c r="E38" s="37">
        <v>0</v>
      </c>
      <c r="F38" s="37">
        <v>3574.4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3574.4</v>
      </c>
      <c r="Q38" s="37">
        <v>0</v>
      </c>
      <c r="R38" s="37">
        <v>3574.4</v>
      </c>
    </row>
    <row r="39" spans="1:18" s="35" customFormat="1" ht="15.75">
      <c r="A39" s="17" t="s">
        <v>48</v>
      </c>
      <c r="B39" s="17" t="s">
        <v>28</v>
      </c>
      <c r="C39" s="33" t="s">
        <v>49</v>
      </c>
      <c r="D39" s="34">
        <v>69.98</v>
      </c>
      <c r="E39" s="34">
        <v>0</v>
      </c>
      <c r="F39" s="34">
        <v>69.98</v>
      </c>
      <c r="G39" s="34">
        <v>69</v>
      </c>
      <c r="H39" s="34">
        <v>0</v>
      </c>
      <c r="I39" s="34">
        <v>69</v>
      </c>
      <c r="J39" s="34">
        <v>0.98</v>
      </c>
      <c r="K39" s="34">
        <v>0</v>
      </c>
      <c r="L39" s="34">
        <v>0.98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18" s="35" customFormat="1" ht="31.5">
      <c r="A40" s="17" t="s">
        <v>50</v>
      </c>
      <c r="B40" s="17" t="s">
        <v>28</v>
      </c>
      <c r="C40" s="33" t="s">
        <v>51</v>
      </c>
      <c r="D40" s="34">
        <v>535</v>
      </c>
      <c r="E40" s="34">
        <v>0</v>
      </c>
      <c r="F40" s="34">
        <v>535</v>
      </c>
      <c r="G40" s="34">
        <v>535</v>
      </c>
      <c r="H40" s="34">
        <v>0</v>
      </c>
      <c r="I40" s="34">
        <v>535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</row>
    <row r="41" spans="1:18" s="38" customFormat="1" ht="33" customHeight="1" hidden="1">
      <c r="A41" s="16"/>
      <c r="B41" s="16"/>
      <c r="C41" s="18" t="s">
        <v>86</v>
      </c>
      <c r="D41" s="31">
        <f>SUM(D40+D39+D37+D36+D35+D31+D28)</f>
        <v>9505.98</v>
      </c>
      <c r="E41" s="31">
        <f>SUM(E40+E39+E37+E36+E35+E31+E28)</f>
        <v>334.6</v>
      </c>
      <c r="F41" s="31">
        <f>SUM(F40+F39+F37+F36+F35+F31+F28)</f>
        <v>9840.58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28.5" customHeight="1">
      <c r="A42" s="16" t="s">
        <v>52</v>
      </c>
      <c r="B42" s="16"/>
      <c r="C42" s="18" t="s">
        <v>53</v>
      </c>
      <c r="D42" s="31">
        <f>SUM(D45)</f>
        <v>831</v>
      </c>
      <c r="E42" s="31">
        <f>SUM(E45)</f>
        <v>0</v>
      </c>
      <c r="F42" s="31">
        <f>SUM(F45)</f>
        <v>831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1031.06</v>
      </c>
      <c r="N42" s="31">
        <v>0</v>
      </c>
      <c r="O42" s="31">
        <v>1031.06</v>
      </c>
      <c r="P42" s="31">
        <v>0</v>
      </c>
      <c r="Q42" s="31">
        <v>0</v>
      </c>
      <c r="R42" s="31">
        <v>0</v>
      </c>
    </row>
    <row r="43" spans="1:18" s="38" customFormat="1" ht="15.75" hidden="1">
      <c r="A43" s="16"/>
      <c r="B43" s="16"/>
      <c r="C43" s="1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8" customFormat="1" ht="15.75" hidden="1">
      <c r="A44" s="14"/>
      <c r="B44" s="14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s="35" customFormat="1" ht="15.75">
      <c r="A45" s="17" t="s">
        <v>54</v>
      </c>
      <c r="B45" s="17" t="s">
        <v>38</v>
      </c>
      <c r="C45" s="33" t="s">
        <v>44</v>
      </c>
      <c r="D45" s="34">
        <v>831</v>
      </c>
      <c r="E45" s="34">
        <v>0</v>
      </c>
      <c r="F45" s="34">
        <v>831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831</v>
      </c>
      <c r="N45" s="34">
        <v>0</v>
      </c>
      <c r="O45" s="34">
        <v>831</v>
      </c>
      <c r="P45" s="34">
        <v>0</v>
      </c>
      <c r="Q45" s="34">
        <v>0</v>
      </c>
      <c r="R45" s="34">
        <v>0</v>
      </c>
    </row>
    <row r="46" spans="1:18" s="38" customFormat="1" ht="15.75">
      <c r="A46" s="14" t="s">
        <v>54</v>
      </c>
      <c r="B46" s="14" t="s">
        <v>38</v>
      </c>
      <c r="C46" s="36" t="s">
        <v>90</v>
      </c>
      <c r="D46" s="37">
        <v>831</v>
      </c>
      <c r="E46" s="37">
        <v>0</v>
      </c>
      <c r="F46" s="37">
        <v>831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831</v>
      </c>
      <c r="N46" s="37">
        <v>0</v>
      </c>
      <c r="O46" s="37">
        <v>831</v>
      </c>
      <c r="P46" s="37">
        <v>0</v>
      </c>
      <c r="Q46" s="37">
        <v>0</v>
      </c>
      <c r="R46" s="37">
        <v>0</v>
      </c>
    </row>
    <row r="47" spans="1:18" s="38" customFormat="1" ht="31.5" hidden="1">
      <c r="A47" s="14"/>
      <c r="B47" s="14"/>
      <c r="C47" s="18" t="s">
        <v>87</v>
      </c>
      <c r="D47" s="31">
        <f>SUM(D45)</f>
        <v>831</v>
      </c>
      <c r="E47" s="31">
        <f>SUM(E45)</f>
        <v>0</v>
      </c>
      <c r="F47" s="31">
        <f>SUM(F45)</f>
        <v>831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s="38" customFormat="1" ht="33.75" customHeight="1">
      <c r="A48" s="14"/>
      <c r="B48" s="14"/>
      <c r="C48" s="18" t="s">
        <v>88</v>
      </c>
      <c r="D48" s="31">
        <f>SUM(D47+D41+D23+D21)</f>
        <v>20936.98</v>
      </c>
      <c r="E48" s="31">
        <f>SUM(E47+E41+E23+E21)</f>
        <v>334.6</v>
      </c>
      <c r="F48" s="31">
        <f>SUM(F47+F41+F23+F21)</f>
        <v>21271.58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s="30" customFormat="1" ht="37.5" customHeight="1">
      <c r="A49" s="19" t="s">
        <v>84</v>
      </c>
      <c r="B49" s="20"/>
      <c r="C49" s="28" t="s">
        <v>55</v>
      </c>
      <c r="D49" s="29"/>
      <c r="E49" s="29"/>
      <c r="F49" s="29"/>
      <c r="G49" s="29">
        <v>13558</v>
      </c>
      <c r="H49" s="29">
        <v>0</v>
      </c>
      <c r="I49" s="29">
        <v>13558</v>
      </c>
      <c r="J49" s="29">
        <v>21548</v>
      </c>
      <c r="K49" s="29">
        <v>0</v>
      </c>
      <c r="L49" s="29">
        <v>21548</v>
      </c>
      <c r="M49" s="29">
        <v>11702</v>
      </c>
      <c r="N49" s="29">
        <v>0</v>
      </c>
      <c r="O49" s="29">
        <v>11702</v>
      </c>
      <c r="P49" s="29">
        <v>2125</v>
      </c>
      <c r="Q49" s="29">
        <v>0</v>
      </c>
      <c r="R49" s="29">
        <v>2125</v>
      </c>
    </row>
    <row r="50" spans="1:18" s="32" customFormat="1" ht="15.75">
      <c r="A50" s="16" t="s">
        <v>35</v>
      </c>
      <c r="B50" s="16"/>
      <c r="C50" s="18" t="s">
        <v>36</v>
      </c>
      <c r="D50" s="31">
        <f>SUM(D51+D52+D54+D56+D59+D60+D61+D63)</f>
        <v>37902</v>
      </c>
      <c r="E50" s="31">
        <f>SUM(E51+E52+E54+E56+E59+E60+E61+E63)</f>
        <v>0</v>
      </c>
      <c r="F50" s="31">
        <f>SUM(F51+F52+F54+F56+F59+F60+F61+F63)</f>
        <v>37902</v>
      </c>
      <c r="G50" s="31">
        <v>10248</v>
      </c>
      <c r="H50" s="31">
        <v>0</v>
      </c>
      <c r="I50" s="31">
        <v>10248</v>
      </c>
      <c r="J50" s="31">
        <v>16404</v>
      </c>
      <c r="K50" s="31">
        <v>0</v>
      </c>
      <c r="L50" s="31">
        <v>16404</v>
      </c>
      <c r="M50" s="31">
        <v>10250</v>
      </c>
      <c r="N50" s="31">
        <v>0</v>
      </c>
      <c r="O50" s="31">
        <v>10250</v>
      </c>
      <c r="P50" s="31">
        <v>1000</v>
      </c>
      <c r="Q50" s="31">
        <v>0</v>
      </c>
      <c r="R50" s="31">
        <v>1000</v>
      </c>
    </row>
    <row r="51" spans="1:18" s="35" customFormat="1" ht="30" customHeight="1">
      <c r="A51" s="17" t="s">
        <v>37</v>
      </c>
      <c r="B51" s="17" t="s">
        <v>56</v>
      </c>
      <c r="C51" s="33" t="s">
        <v>57</v>
      </c>
      <c r="D51" s="34">
        <v>10074.2</v>
      </c>
      <c r="E51" s="34">
        <v>0</v>
      </c>
      <c r="F51" s="34">
        <v>10074.2</v>
      </c>
      <c r="G51" s="34">
        <v>2628</v>
      </c>
      <c r="H51" s="34">
        <v>0</v>
      </c>
      <c r="I51" s="34">
        <v>2628</v>
      </c>
      <c r="J51" s="34">
        <v>5200</v>
      </c>
      <c r="K51" s="34">
        <v>0</v>
      </c>
      <c r="L51" s="34">
        <v>5200</v>
      </c>
      <c r="M51" s="34">
        <v>2246.2</v>
      </c>
      <c r="N51" s="34">
        <v>0</v>
      </c>
      <c r="O51" s="34">
        <v>2246.2</v>
      </c>
      <c r="P51" s="34">
        <v>0</v>
      </c>
      <c r="Q51" s="34">
        <v>0</v>
      </c>
      <c r="R51" s="34">
        <v>0</v>
      </c>
    </row>
    <row r="52" spans="1:18" s="35" customFormat="1" ht="15.75" hidden="1">
      <c r="A52" s="17" t="s">
        <v>43</v>
      </c>
      <c r="B52" s="17" t="s">
        <v>38</v>
      </c>
      <c r="C52" s="33" t="s">
        <v>45</v>
      </c>
      <c r="D52" s="34"/>
      <c r="E52" s="34"/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71.1</v>
      </c>
      <c r="N52" s="34">
        <v>-71.1</v>
      </c>
      <c r="O52" s="34">
        <v>0</v>
      </c>
      <c r="P52" s="34">
        <v>0</v>
      </c>
      <c r="Q52" s="34">
        <v>0</v>
      </c>
      <c r="R52" s="34">
        <v>0</v>
      </c>
    </row>
    <row r="53" spans="1:18" s="38" customFormat="1" ht="15.75" hidden="1">
      <c r="A53" s="14" t="s">
        <v>43</v>
      </c>
      <c r="B53" s="14" t="s">
        <v>38</v>
      </c>
      <c r="C53" s="36" t="s">
        <v>58</v>
      </c>
      <c r="D53" s="37"/>
      <c r="E53" s="37"/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71.1</v>
      </c>
      <c r="N53" s="37">
        <v>-71.1</v>
      </c>
      <c r="O53" s="37">
        <v>0</v>
      </c>
      <c r="P53" s="37">
        <v>0</v>
      </c>
      <c r="Q53" s="37">
        <v>0</v>
      </c>
      <c r="R53" s="37">
        <v>0</v>
      </c>
    </row>
    <row r="54" spans="1:18" s="35" customFormat="1" ht="15.75">
      <c r="A54" s="17" t="s">
        <v>43</v>
      </c>
      <c r="B54" s="17" t="s">
        <v>38</v>
      </c>
      <c r="C54" s="33" t="s">
        <v>44</v>
      </c>
      <c r="D54" s="34">
        <v>3048.2</v>
      </c>
      <c r="E54" s="34"/>
      <c r="F54" s="34">
        <v>3048.2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3048.2</v>
      </c>
      <c r="N54" s="34">
        <v>-3048.2</v>
      </c>
      <c r="O54" s="34">
        <v>0</v>
      </c>
      <c r="P54" s="34">
        <v>0</v>
      </c>
      <c r="Q54" s="34">
        <v>0</v>
      </c>
      <c r="R54" s="34">
        <v>0</v>
      </c>
    </row>
    <row r="55" spans="1:18" s="38" customFormat="1" ht="24" customHeight="1">
      <c r="A55" s="14" t="s">
        <v>43</v>
      </c>
      <c r="B55" s="14" t="s">
        <v>38</v>
      </c>
      <c r="C55" s="36" t="s">
        <v>47</v>
      </c>
      <c r="D55" s="37">
        <v>3048.2</v>
      </c>
      <c r="E55" s="37"/>
      <c r="F55" s="37">
        <v>3048.2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3048.2</v>
      </c>
      <c r="N55" s="37">
        <v>-3048.2</v>
      </c>
      <c r="O55" s="37">
        <v>0</v>
      </c>
      <c r="P55" s="37">
        <v>0</v>
      </c>
      <c r="Q55" s="37">
        <v>0</v>
      </c>
      <c r="R55" s="37">
        <v>0</v>
      </c>
    </row>
    <row r="56" spans="1:18" s="35" customFormat="1" ht="15.75">
      <c r="A56" s="17" t="s">
        <v>43</v>
      </c>
      <c r="B56" s="17" t="s">
        <v>56</v>
      </c>
      <c r="C56" s="33" t="s">
        <v>45</v>
      </c>
      <c r="D56" s="34">
        <f>SUM(D57+D58)</f>
        <v>19631.1</v>
      </c>
      <c r="E56" s="34"/>
      <c r="F56" s="34">
        <v>19631.1</v>
      </c>
      <c r="G56" s="34">
        <v>6000</v>
      </c>
      <c r="H56" s="34">
        <v>0</v>
      </c>
      <c r="I56" s="34">
        <v>6000</v>
      </c>
      <c r="J56" s="34">
        <v>8484</v>
      </c>
      <c r="K56" s="34">
        <v>0</v>
      </c>
      <c r="L56" s="34">
        <v>8484</v>
      </c>
      <c r="M56" s="34">
        <v>4076</v>
      </c>
      <c r="N56" s="34">
        <v>71.1</v>
      </c>
      <c r="O56" s="34">
        <v>4147.1</v>
      </c>
      <c r="P56" s="34">
        <v>1000</v>
      </c>
      <c r="Q56" s="34">
        <v>0</v>
      </c>
      <c r="R56" s="34">
        <v>1000</v>
      </c>
    </row>
    <row r="57" spans="1:18" s="38" customFormat="1" ht="15.75">
      <c r="A57" s="14" t="s">
        <v>43</v>
      </c>
      <c r="B57" s="14" t="s">
        <v>56</v>
      </c>
      <c r="C57" s="36" t="s">
        <v>58</v>
      </c>
      <c r="D57" s="37">
        <f>2560+71.1</f>
        <v>2631.1</v>
      </c>
      <c r="E57" s="37"/>
      <c r="F57" s="37">
        <v>2631.1</v>
      </c>
      <c r="G57" s="37">
        <v>0</v>
      </c>
      <c r="H57" s="37">
        <v>0</v>
      </c>
      <c r="I57" s="37">
        <v>0</v>
      </c>
      <c r="J57" s="37">
        <v>1484</v>
      </c>
      <c r="K57" s="37">
        <v>0</v>
      </c>
      <c r="L57" s="37">
        <v>1484</v>
      </c>
      <c r="M57" s="37">
        <v>1076</v>
      </c>
      <c r="N57" s="37">
        <v>71.1</v>
      </c>
      <c r="O57" s="37">
        <v>1147.1</v>
      </c>
      <c r="P57" s="37">
        <v>0</v>
      </c>
      <c r="Q57" s="37">
        <v>0</v>
      </c>
      <c r="R57" s="37">
        <v>0</v>
      </c>
    </row>
    <row r="58" spans="1:18" s="38" customFormat="1" ht="15.75">
      <c r="A58" s="14" t="s">
        <v>43</v>
      </c>
      <c r="B58" s="14" t="s">
        <v>56</v>
      </c>
      <c r="C58" s="36" t="s">
        <v>59</v>
      </c>
      <c r="D58" s="37">
        <v>17000</v>
      </c>
      <c r="E58" s="37">
        <v>0</v>
      </c>
      <c r="F58" s="37">
        <v>17000</v>
      </c>
      <c r="G58" s="37">
        <v>6000</v>
      </c>
      <c r="H58" s="37">
        <v>0</v>
      </c>
      <c r="I58" s="37">
        <v>6000</v>
      </c>
      <c r="J58" s="37">
        <v>7000</v>
      </c>
      <c r="K58" s="37">
        <v>0</v>
      </c>
      <c r="L58" s="37">
        <v>7000</v>
      </c>
      <c r="M58" s="37">
        <v>3000</v>
      </c>
      <c r="N58" s="37">
        <v>0</v>
      </c>
      <c r="O58" s="37">
        <v>3000</v>
      </c>
      <c r="P58" s="37">
        <v>1000</v>
      </c>
      <c r="Q58" s="37">
        <v>0</v>
      </c>
      <c r="R58" s="37">
        <v>1000</v>
      </c>
    </row>
    <row r="59" spans="1:18" s="35" customFormat="1" ht="31.5">
      <c r="A59" s="17" t="s">
        <v>43</v>
      </c>
      <c r="B59" s="17" t="s">
        <v>56</v>
      </c>
      <c r="C59" s="33" t="s">
        <v>60</v>
      </c>
      <c r="D59" s="34">
        <v>718.5</v>
      </c>
      <c r="E59" s="34">
        <v>0</v>
      </c>
      <c r="F59" s="34">
        <v>718.5</v>
      </c>
      <c r="G59" s="34">
        <v>290</v>
      </c>
      <c r="H59" s="34">
        <v>0</v>
      </c>
      <c r="I59" s="34">
        <v>290</v>
      </c>
      <c r="J59" s="34">
        <v>670</v>
      </c>
      <c r="K59" s="34">
        <v>0</v>
      </c>
      <c r="L59" s="34">
        <v>670</v>
      </c>
      <c r="M59" s="34">
        <v>-241.5</v>
      </c>
      <c r="N59" s="34">
        <v>0</v>
      </c>
      <c r="O59" s="34">
        <v>-241.5</v>
      </c>
      <c r="P59" s="34">
        <v>0</v>
      </c>
      <c r="Q59" s="34">
        <v>0</v>
      </c>
      <c r="R59" s="34">
        <v>0</v>
      </c>
    </row>
    <row r="60" spans="1:18" s="35" customFormat="1" ht="15.75">
      <c r="A60" s="17" t="s">
        <v>43</v>
      </c>
      <c r="B60" s="17" t="s">
        <v>56</v>
      </c>
      <c r="C60" s="33" t="s">
        <v>61</v>
      </c>
      <c r="D60" s="34">
        <v>1480</v>
      </c>
      <c r="E60" s="34">
        <v>0</v>
      </c>
      <c r="F60" s="34">
        <v>1480</v>
      </c>
      <c r="G60" s="34">
        <v>450</v>
      </c>
      <c r="H60" s="34">
        <v>0</v>
      </c>
      <c r="I60" s="34">
        <v>450</v>
      </c>
      <c r="J60" s="34">
        <v>1050</v>
      </c>
      <c r="K60" s="34">
        <v>0</v>
      </c>
      <c r="L60" s="34">
        <v>1050</v>
      </c>
      <c r="M60" s="34">
        <v>-20</v>
      </c>
      <c r="N60" s="34">
        <v>0</v>
      </c>
      <c r="O60" s="34">
        <v>-20</v>
      </c>
      <c r="P60" s="34">
        <v>0</v>
      </c>
      <c r="Q60" s="34">
        <v>0</v>
      </c>
      <c r="R60" s="34">
        <v>0</v>
      </c>
    </row>
    <row r="61" spans="1:18" s="35" customFormat="1" ht="15.75" hidden="1">
      <c r="A61" s="17" t="s">
        <v>43</v>
      </c>
      <c r="B61" s="17" t="s">
        <v>56</v>
      </c>
      <c r="C61" s="33" t="s">
        <v>44</v>
      </c>
      <c r="D61" s="34">
        <v>0</v>
      </c>
      <c r="E61" s="34"/>
      <c r="F61" s="34"/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3048.2</v>
      </c>
      <c r="O61" s="34">
        <v>3048.2</v>
      </c>
      <c r="P61" s="34">
        <v>0</v>
      </c>
      <c r="Q61" s="34">
        <v>0</v>
      </c>
      <c r="R61" s="34">
        <v>0</v>
      </c>
    </row>
    <row r="62" spans="1:18" s="38" customFormat="1" ht="23.25" customHeight="1" hidden="1">
      <c r="A62" s="14" t="s">
        <v>43</v>
      </c>
      <c r="B62" s="14" t="s">
        <v>56</v>
      </c>
      <c r="C62" s="36" t="s">
        <v>47</v>
      </c>
      <c r="D62" s="37">
        <v>0</v>
      </c>
      <c r="E62" s="37"/>
      <c r="F62" s="37"/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3048.2</v>
      </c>
      <c r="O62" s="37">
        <v>3048.2</v>
      </c>
      <c r="P62" s="37">
        <v>0</v>
      </c>
      <c r="Q62" s="37">
        <v>0</v>
      </c>
      <c r="R62" s="37">
        <v>0</v>
      </c>
    </row>
    <row r="63" spans="1:18" s="35" customFormat="1" ht="31.5">
      <c r="A63" s="17" t="s">
        <v>50</v>
      </c>
      <c r="B63" s="17" t="s">
        <v>56</v>
      </c>
      <c r="C63" s="33" t="s">
        <v>62</v>
      </c>
      <c r="D63" s="34">
        <v>2950</v>
      </c>
      <c r="E63" s="34">
        <v>0</v>
      </c>
      <c r="F63" s="34">
        <v>2950</v>
      </c>
      <c r="G63" s="34">
        <v>880</v>
      </c>
      <c r="H63" s="34">
        <v>0</v>
      </c>
      <c r="I63" s="34">
        <v>880</v>
      </c>
      <c r="J63" s="34">
        <v>1000</v>
      </c>
      <c r="K63" s="34">
        <v>0</v>
      </c>
      <c r="L63" s="34">
        <v>1000</v>
      </c>
      <c r="M63" s="34">
        <v>1070</v>
      </c>
      <c r="N63" s="34">
        <v>0</v>
      </c>
      <c r="O63" s="34">
        <v>1070</v>
      </c>
      <c r="P63" s="34">
        <v>0</v>
      </c>
      <c r="Q63" s="34">
        <v>0</v>
      </c>
      <c r="R63" s="34">
        <v>0</v>
      </c>
    </row>
    <row r="64" spans="1:18" s="38" customFormat="1" ht="33.75" customHeight="1" hidden="1">
      <c r="A64" s="16"/>
      <c r="B64" s="16"/>
      <c r="C64" s="18" t="s">
        <v>89</v>
      </c>
      <c r="D64" s="31">
        <f>SUM(D63+D61+D60+D59+D56+D54+D52+D51)</f>
        <v>37902</v>
      </c>
      <c r="E64" s="31">
        <f>SUM(E63+E61+E60+E59+E56+E54+E52+E51)</f>
        <v>0</v>
      </c>
      <c r="F64" s="31">
        <f>SUM(F63+F61+F60+F59+F56+F54+F52+F51)</f>
        <v>37902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25.5" customHeight="1">
      <c r="A65" s="16" t="s">
        <v>52</v>
      </c>
      <c r="B65" s="16"/>
      <c r="C65" s="18" t="s">
        <v>53</v>
      </c>
      <c r="D65" s="31">
        <f>SUM(D67+D68+D69+D70)</f>
        <v>11031</v>
      </c>
      <c r="E65" s="31">
        <f>SUM(E67+E68+E69+E70)</f>
        <v>0</v>
      </c>
      <c r="F65" s="31">
        <f>SUM(F67+F68+F69+F70)</f>
        <v>11031</v>
      </c>
      <c r="G65" s="31">
        <v>3310</v>
      </c>
      <c r="H65" s="31">
        <v>0</v>
      </c>
      <c r="I65" s="31">
        <v>3310</v>
      </c>
      <c r="J65" s="31">
        <v>5144</v>
      </c>
      <c r="K65" s="31">
        <v>0</v>
      </c>
      <c r="L65" s="31">
        <v>5144</v>
      </c>
      <c r="M65" s="31">
        <v>1452</v>
      </c>
      <c r="N65" s="31">
        <v>0</v>
      </c>
      <c r="O65" s="31">
        <v>1452</v>
      </c>
      <c r="P65" s="31">
        <v>1125</v>
      </c>
      <c r="Q65" s="31">
        <v>0</v>
      </c>
      <c r="R65" s="31">
        <v>1125</v>
      </c>
    </row>
    <row r="66" spans="1:18" s="35" customFormat="1" ht="15.75" hidden="1">
      <c r="A66" s="17"/>
      <c r="B66" s="17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s="35" customFormat="1" ht="15.75">
      <c r="A67" s="17" t="s">
        <v>54</v>
      </c>
      <c r="B67" s="17" t="s">
        <v>56</v>
      </c>
      <c r="C67" s="33" t="s">
        <v>63</v>
      </c>
      <c r="D67" s="34">
        <v>331</v>
      </c>
      <c r="E67" s="34">
        <v>0</v>
      </c>
      <c r="F67" s="34">
        <v>331</v>
      </c>
      <c r="G67" s="34">
        <v>130</v>
      </c>
      <c r="H67" s="34">
        <v>0</v>
      </c>
      <c r="I67" s="34">
        <v>130</v>
      </c>
      <c r="J67" s="34">
        <v>304</v>
      </c>
      <c r="K67" s="34">
        <v>0</v>
      </c>
      <c r="L67" s="34">
        <v>304</v>
      </c>
      <c r="M67" s="34">
        <v>-103</v>
      </c>
      <c r="N67" s="34">
        <v>0</v>
      </c>
      <c r="O67" s="34">
        <v>-103</v>
      </c>
      <c r="P67" s="34">
        <v>0</v>
      </c>
      <c r="Q67" s="34">
        <v>0</v>
      </c>
      <c r="R67" s="34">
        <v>0</v>
      </c>
    </row>
    <row r="68" spans="1:18" s="35" customFormat="1" ht="31.5">
      <c r="A68" s="17" t="s">
        <v>54</v>
      </c>
      <c r="B68" s="17" t="s">
        <v>56</v>
      </c>
      <c r="C68" s="33" t="s">
        <v>64</v>
      </c>
      <c r="D68" s="34">
        <v>10000</v>
      </c>
      <c r="E68" s="34">
        <v>0</v>
      </c>
      <c r="F68" s="34">
        <v>10000</v>
      </c>
      <c r="G68" s="34">
        <v>3000</v>
      </c>
      <c r="H68" s="34">
        <v>0</v>
      </c>
      <c r="I68" s="34">
        <v>3000</v>
      </c>
      <c r="J68" s="34">
        <v>4300</v>
      </c>
      <c r="K68" s="34">
        <v>0</v>
      </c>
      <c r="L68" s="34">
        <v>4300</v>
      </c>
      <c r="M68" s="34">
        <v>1575</v>
      </c>
      <c r="N68" s="34">
        <v>0</v>
      </c>
      <c r="O68" s="34">
        <v>1575</v>
      </c>
      <c r="P68" s="34">
        <v>1125</v>
      </c>
      <c r="Q68" s="34">
        <v>0</v>
      </c>
      <c r="R68" s="34">
        <v>1125</v>
      </c>
    </row>
    <row r="69" spans="1:18" s="35" customFormat="1" ht="15.75">
      <c r="A69" s="17" t="s">
        <v>54</v>
      </c>
      <c r="B69" s="17" t="s">
        <v>56</v>
      </c>
      <c r="C69" s="33" t="s">
        <v>65</v>
      </c>
      <c r="D69" s="34">
        <v>300</v>
      </c>
      <c r="E69" s="34">
        <v>0</v>
      </c>
      <c r="F69" s="34">
        <v>300</v>
      </c>
      <c r="G69" s="34">
        <v>90</v>
      </c>
      <c r="H69" s="34">
        <v>0</v>
      </c>
      <c r="I69" s="34">
        <v>90</v>
      </c>
      <c r="J69" s="34">
        <v>210</v>
      </c>
      <c r="K69" s="34">
        <v>0</v>
      </c>
      <c r="L69" s="34">
        <v>210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</row>
    <row r="70" spans="1:18" s="35" customFormat="1" ht="15.75">
      <c r="A70" s="17" t="s">
        <v>54</v>
      </c>
      <c r="B70" s="17" t="s">
        <v>56</v>
      </c>
      <c r="C70" s="33" t="s">
        <v>66</v>
      </c>
      <c r="D70" s="34">
        <v>400</v>
      </c>
      <c r="E70" s="34">
        <v>0</v>
      </c>
      <c r="F70" s="34">
        <v>400</v>
      </c>
      <c r="G70" s="34">
        <v>0</v>
      </c>
      <c r="H70" s="34">
        <v>0</v>
      </c>
      <c r="I70" s="34">
        <v>0</v>
      </c>
      <c r="J70" s="34">
        <v>120</v>
      </c>
      <c r="K70" s="34">
        <v>0</v>
      </c>
      <c r="L70" s="34">
        <v>120</v>
      </c>
      <c r="M70" s="34">
        <v>280</v>
      </c>
      <c r="N70" s="34">
        <v>0</v>
      </c>
      <c r="O70" s="34">
        <v>280</v>
      </c>
      <c r="P70" s="34">
        <v>0</v>
      </c>
      <c r="Q70" s="34">
        <v>0</v>
      </c>
      <c r="R70" s="34">
        <v>0</v>
      </c>
    </row>
    <row r="71" spans="1:18" s="35" customFormat="1" ht="31.5" hidden="1">
      <c r="A71" s="17"/>
      <c r="B71" s="17"/>
      <c r="C71" s="18" t="s">
        <v>91</v>
      </c>
      <c r="D71" s="31">
        <f>SUM(D70+D69+D68+D67)</f>
        <v>11031</v>
      </c>
      <c r="E71" s="31">
        <f>SUM(E70+E69+E68+E67)</f>
        <v>0</v>
      </c>
      <c r="F71" s="31">
        <f>SUM(F70+F69+F68+F67)</f>
        <v>11031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35" customFormat="1" ht="31.5">
      <c r="A72" s="17"/>
      <c r="B72" s="17"/>
      <c r="C72" s="18" t="s">
        <v>92</v>
      </c>
      <c r="D72" s="31">
        <f>SUM(D71+D64)</f>
        <v>48933</v>
      </c>
      <c r="E72" s="31">
        <f>SUM(E71+E64)</f>
        <v>0</v>
      </c>
      <c r="F72" s="31">
        <f>SUM(F71+F64)</f>
        <v>48933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s="30" customFormat="1" ht="37.5">
      <c r="A73" s="19" t="s">
        <v>85</v>
      </c>
      <c r="B73" s="20"/>
      <c r="C73" s="28" t="s">
        <v>67</v>
      </c>
      <c r="D73" s="29"/>
      <c r="E73" s="29"/>
      <c r="F73" s="29"/>
      <c r="G73" s="29">
        <v>5341</v>
      </c>
      <c r="H73" s="29">
        <v>0</v>
      </c>
      <c r="I73" s="29">
        <v>5341</v>
      </c>
      <c r="J73" s="29">
        <v>4841</v>
      </c>
      <c r="K73" s="29">
        <v>0</v>
      </c>
      <c r="L73" s="29">
        <v>4841</v>
      </c>
      <c r="M73" s="29">
        <v>4841</v>
      </c>
      <c r="N73" s="29">
        <v>0</v>
      </c>
      <c r="O73" s="29">
        <v>4841</v>
      </c>
      <c r="P73" s="29">
        <v>4840</v>
      </c>
      <c r="Q73" s="29">
        <v>0</v>
      </c>
      <c r="R73" s="29">
        <v>4840</v>
      </c>
    </row>
    <row r="74" spans="1:18" s="32" customFormat="1" ht="15.75">
      <c r="A74" s="16" t="s">
        <v>35</v>
      </c>
      <c r="B74" s="16"/>
      <c r="C74" s="18" t="s">
        <v>36</v>
      </c>
      <c r="D74" s="31">
        <f>SUM(D75+D77+D80+D81+D82+D83+D84)</f>
        <v>18881</v>
      </c>
      <c r="E74" s="31">
        <f>SUM(E75+E77+E80+E81+E82+E83+E84)</f>
        <v>0</v>
      </c>
      <c r="F74" s="31">
        <f>SUM(F75+F77+F80+F81+F82+F83+F84)</f>
        <v>18881</v>
      </c>
      <c r="G74" s="31">
        <v>5341</v>
      </c>
      <c r="H74" s="31">
        <v>0</v>
      </c>
      <c r="I74" s="31">
        <v>5341</v>
      </c>
      <c r="J74" s="31">
        <v>4341</v>
      </c>
      <c r="K74" s="31">
        <v>0</v>
      </c>
      <c r="L74" s="31">
        <v>4341</v>
      </c>
      <c r="M74" s="31">
        <v>4841</v>
      </c>
      <c r="N74" s="31">
        <v>0</v>
      </c>
      <c r="O74" s="31">
        <v>4841</v>
      </c>
      <c r="P74" s="31">
        <v>4358</v>
      </c>
      <c r="Q74" s="31">
        <v>0</v>
      </c>
      <c r="R74" s="31">
        <v>4358</v>
      </c>
    </row>
    <row r="75" spans="1:18" s="35" customFormat="1" ht="30" customHeight="1">
      <c r="A75" s="17" t="s">
        <v>37</v>
      </c>
      <c r="B75" s="17" t="s">
        <v>38</v>
      </c>
      <c r="C75" s="33" t="s">
        <v>57</v>
      </c>
      <c r="D75" s="34">
        <v>2711</v>
      </c>
      <c r="E75" s="34">
        <v>0</v>
      </c>
      <c r="F75" s="34">
        <v>2711</v>
      </c>
      <c r="G75" s="34">
        <v>911</v>
      </c>
      <c r="H75" s="34">
        <v>0</v>
      </c>
      <c r="I75" s="34">
        <v>911</v>
      </c>
      <c r="J75" s="34">
        <v>833</v>
      </c>
      <c r="K75" s="34">
        <v>0</v>
      </c>
      <c r="L75" s="34">
        <v>833</v>
      </c>
      <c r="M75" s="34">
        <v>-362.58</v>
      </c>
      <c r="N75" s="34">
        <v>0</v>
      </c>
      <c r="O75" s="34">
        <v>-362.58</v>
      </c>
      <c r="P75" s="34">
        <v>1329.58</v>
      </c>
      <c r="Q75" s="34">
        <v>0</v>
      </c>
      <c r="R75" s="34">
        <v>1329.58</v>
      </c>
    </row>
    <row r="76" spans="1:18" s="35" customFormat="1" ht="15.75" hidden="1">
      <c r="A76" s="17"/>
      <c r="B76" s="17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35" customFormat="1" ht="15.75">
      <c r="A77" s="17" t="s">
        <v>43</v>
      </c>
      <c r="B77" s="17" t="s">
        <v>38</v>
      </c>
      <c r="C77" s="33" t="s">
        <v>39</v>
      </c>
      <c r="D77" s="34">
        <v>13804.51</v>
      </c>
      <c r="E77" s="34">
        <v>-538.3</v>
      </c>
      <c r="F77" s="34">
        <v>13266.21</v>
      </c>
      <c r="G77" s="34">
        <v>3230</v>
      </c>
      <c r="H77" s="34">
        <v>0</v>
      </c>
      <c r="I77" s="34">
        <v>3230</v>
      </c>
      <c r="J77" s="34">
        <v>2808</v>
      </c>
      <c r="K77" s="34">
        <v>0</v>
      </c>
      <c r="L77" s="34">
        <v>2808</v>
      </c>
      <c r="M77" s="34">
        <v>5153.58</v>
      </c>
      <c r="N77" s="34">
        <v>0</v>
      </c>
      <c r="O77" s="34">
        <v>5153.58</v>
      </c>
      <c r="P77" s="34">
        <v>2612.93</v>
      </c>
      <c r="Q77" s="34">
        <v>-538.3</v>
      </c>
      <c r="R77" s="34">
        <v>2074.63</v>
      </c>
    </row>
    <row r="78" spans="1:18" s="38" customFormat="1" ht="15.75">
      <c r="A78" s="14" t="s">
        <v>43</v>
      </c>
      <c r="B78" s="14" t="s">
        <v>38</v>
      </c>
      <c r="C78" s="36" t="s">
        <v>68</v>
      </c>
      <c r="D78" s="37">
        <v>13002.61</v>
      </c>
      <c r="E78" s="37">
        <v>-538.3</v>
      </c>
      <c r="F78" s="37">
        <v>12464.31</v>
      </c>
      <c r="G78" s="37">
        <v>2730</v>
      </c>
      <c r="H78" s="37">
        <v>0</v>
      </c>
      <c r="I78" s="37">
        <v>2730</v>
      </c>
      <c r="J78" s="37">
        <v>2198</v>
      </c>
      <c r="K78" s="37">
        <v>0</v>
      </c>
      <c r="L78" s="37">
        <v>2198</v>
      </c>
      <c r="M78" s="37">
        <v>5461.68</v>
      </c>
      <c r="N78" s="37">
        <v>0</v>
      </c>
      <c r="O78" s="37">
        <v>5461.68</v>
      </c>
      <c r="P78" s="37">
        <v>2612.93</v>
      </c>
      <c r="Q78" s="37">
        <v>-538.3</v>
      </c>
      <c r="R78" s="37">
        <v>2074.63</v>
      </c>
    </row>
    <row r="79" spans="1:18" s="38" customFormat="1" ht="31.5">
      <c r="A79" s="14" t="s">
        <v>43</v>
      </c>
      <c r="B79" s="14" t="s">
        <v>38</v>
      </c>
      <c r="C79" s="36" t="s">
        <v>69</v>
      </c>
      <c r="D79" s="37">
        <v>801.9</v>
      </c>
      <c r="E79" s="37">
        <v>0</v>
      </c>
      <c r="F79" s="37">
        <v>801.9</v>
      </c>
      <c r="G79" s="37">
        <v>500</v>
      </c>
      <c r="H79" s="37">
        <v>0</v>
      </c>
      <c r="I79" s="37">
        <v>500</v>
      </c>
      <c r="J79" s="37">
        <v>610</v>
      </c>
      <c r="K79" s="37">
        <v>0</v>
      </c>
      <c r="L79" s="37">
        <v>610</v>
      </c>
      <c r="M79" s="37">
        <v>-308.1</v>
      </c>
      <c r="N79" s="37">
        <v>0</v>
      </c>
      <c r="O79" s="37">
        <v>-308.1</v>
      </c>
      <c r="P79" s="37">
        <v>0</v>
      </c>
      <c r="Q79" s="37">
        <v>0</v>
      </c>
      <c r="R79" s="37">
        <v>0</v>
      </c>
    </row>
    <row r="80" spans="1:18" s="35" customFormat="1" ht="15.75">
      <c r="A80" s="17" t="s">
        <v>43</v>
      </c>
      <c r="B80" s="17" t="s">
        <v>38</v>
      </c>
      <c r="C80" s="33" t="s">
        <v>70</v>
      </c>
      <c r="D80" s="34">
        <v>151.89</v>
      </c>
      <c r="E80" s="34">
        <v>0</v>
      </c>
      <c r="F80" s="34">
        <v>151.89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50</v>
      </c>
      <c r="N80" s="34">
        <v>0</v>
      </c>
      <c r="O80" s="34">
        <v>50</v>
      </c>
      <c r="P80" s="34">
        <v>101.89</v>
      </c>
      <c r="Q80" s="34">
        <v>0</v>
      </c>
      <c r="R80" s="34">
        <v>101.89</v>
      </c>
    </row>
    <row r="81" spans="1:18" s="35" customFormat="1" ht="31.5">
      <c r="A81" s="17" t="s">
        <v>43</v>
      </c>
      <c r="B81" s="17" t="s">
        <v>38</v>
      </c>
      <c r="C81" s="33" t="s">
        <v>71</v>
      </c>
      <c r="D81" s="34">
        <v>0</v>
      </c>
      <c r="E81" s="34">
        <v>538.3</v>
      </c>
      <c r="F81" s="34">
        <v>538.3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538.3</v>
      </c>
      <c r="R81" s="34">
        <v>538.3</v>
      </c>
    </row>
    <row r="82" spans="1:18" s="35" customFormat="1" ht="31.5">
      <c r="A82" s="17" t="s">
        <v>50</v>
      </c>
      <c r="B82" s="17" t="s">
        <v>38</v>
      </c>
      <c r="C82" s="33" t="s">
        <v>62</v>
      </c>
      <c r="D82" s="34">
        <v>250</v>
      </c>
      <c r="E82" s="34">
        <v>-0.07</v>
      </c>
      <c r="F82" s="34">
        <v>249.93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250</v>
      </c>
      <c r="Q82" s="34">
        <v>-0.07</v>
      </c>
      <c r="R82" s="34">
        <v>249.93</v>
      </c>
    </row>
    <row r="83" spans="1:18" s="35" customFormat="1" ht="31.5">
      <c r="A83" s="17" t="s">
        <v>50</v>
      </c>
      <c r="B83" s="17" t="s">
        <v>38</v>
      </c>
      <c r="C83" s="33" t="s">
        <v>72</v>
      </c>
      <c r="D83" s="34">
        <v>1581.67</v>
      </c>
      <c r="E83" s="34">
        <v>0</v>
      </c>
      <c r="F83" s="34">
        <v>1581.67</v>
      </c>
      <c r="G83" s="34">
        <v>500</v>
      </c>
      <c r="H83" s="34">
        <v>0</v>
      </c>
      <c r="I83" s="34">
        <v>500</v>
      </c>
      <c r="J83" s="34">
        <v>863</v>
      </c>
      <c r="K83" s="34">
        <v>0</v>
      </c>
      <c r="L83" s="34">
        <v>863</v>
      </c>
      <c r="M83" s="34">
        <v>0</v>
      </c>
      <c r="N83" s="34">
        <v>0</v>
      </c>
      <c r="O83" s="34">
        <v>0</v>
      </c>
      <c r="P83" s="34">
        <v>218.67</v>
      </c>
      <c r="Q83" s="34">
        <v>0</v>
      </c>
      <c r="R83" s="34">
        <v>218.67</v>
      </c>
    </row>
    <row r="84" spans="1:18" s="35" customFormat="1" ht="31.5">
      <c r="A84" s="17" t="s">
        <v>50</v>
      </c>
      <c r="B84" s="17" t="s">
        <v>38</v>
      </c>
      <c r="C84" s="33" t="s">
        <v>73</v>
      </c>
      <c r="D84" s="34">
        <v>381.93</v>
      </c>
      <c r="E84" s="34">
        <v>0.07</v>
      </c>
      <c r="F84" s="34">
        <v>382</v>
      </c>
      <c r="G84" s="34">
        <v>200</v>
      </c>
      <c r="H84" s="34">
        <v>0</v>
      </c>
      <c r="I84" s="34">
        <v>200</v>
      </c>
      <c r="J84" s="34">
        <v>337</v>
      </c>
      <c r="K84" s="34">
        <v>0</v>
      </c>
      <c r="L84" s="34">
        <v>337</v>
      </c>
      <c r="M84" s="34">
        <v>0</v>
      </c>
      <c r="N84" s="34">
        <v>0</v>
      </c>
      <c r="O84" s="34">
        <v>0</v>
      </c>
      <c r="P84" s="34">
        <v>-155.07</v>
      </c>
      <c r="Q84" s="34">
        <v>0.07</v>
      </c>
      <c r="R84" s="34">
        <v>-155</v>
      </c>
    </row>
    <row r="85" spans="1:18" s="35" customFormat="1" ht="31.5" hidden="1">
      <c r="A85" s="17"/>
      <c r="B85" s="17"/>
      <c r="C85" s="18" t="s">
        <v>93</v>
      </c>
      <c r="D85" s="31">
        <f>SUM(D84+D83+D82+D81+D80+D77+D75)</f>
        <v>18881</v>
      </c>
      <c r="E85" s="31">
        <f>SUM(E84+E83+E82+E81+E80+E77+E75)</f>
        <v>0</v>
      </c>
      <c r="F85" s="31">
        <f>SUM(F84+F83+F82+F81+F80+F77+F75)</f>
        <v>18881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s="32" customFormat="1" ht="32.25" customHeight="1">
      <c r="A86" s="16" t="s">
        <v>52</v>
      </c>
      <c r="B86" s="16"/>
      <c r="C86" s="18" t="s">
        <v>53</v>
      </c>
      <c r="D86" s="31">
        <f>SUM(D87+D88)</f>
        <v>482</v>
      </c>
      <c r="E86" s="31">
        <f>SUM(E87+E88)</f>
        <v>0</v>
      </c>
      <c r="F86" s="31">
        <f>SUM(F87+F88)</f>
        <v>482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482</v>
      </c>
      <c r="Q86" s="31">
        <v>0</v>
      </c>
      <c r="R86" s="31">
        <v>482</v>
      </c>
    </row>
    <row r="87" spans="1:18" s="35" customFormat="1" ht="15.75">
      <c r="A87" s="17" t="s">
        <v>54</v>
      </c>
      <c r="B87" s="17" t="s">
        <v>38</v>
      </c>
      <c r="C87" s="33" t="s">
        <v>74</v>
      </c>
      <c r="D87" s="34">
        <v>150</v>
      </c>
      <c r="E87" s="34">
        <v>0</v>
      </c>
      <c r="F87" s="34">
        <v>150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150</v>
      </c>
      <c r="Q87" s="34">
        <v>0</v>
      </c>
      <c r="R87" s="34">
        <v>150</v>
      </c>
    </row>
    <row r="88" spans="1:18" s="35" customFormat="1" ht="15.75">
      <c r="A88" s="17" t="s">
        <v>54</v>
      </c>
      <c r="B88" s="17" t="s">
        <v>38</v>
      </c>
      <c r="C88" s="33" t="s">
        <v>75</v>
      </c>
      <c r="D88" s="34">
        <v>332</v>
      </c>
      <c r="E88" s="34">
        <v>0</v>
      </c>
      <c r="F88" s="34">
        <v>332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332</v>
      </c>
      <c r="Q88" s="34">
        <v>0</v>
      </c>
      <c r="R88" s="34">
        <v>332</v>
      </c>
    </row>
    <row r="89" spans="1:8" s="38" customFormat="1" ht="31.5" hidden="1">
      <c r="A89" s="14"/>
      <c r="B89" s="13"/>
      <c r="C89" s="18" t="s">
        <v>94</v>
      </c>
      <c r="D89" s="39">
        <f>SUM(D88+D87)</f>
        <v>482</v>
      </c>
      <c r="E89" s="39">
        <f>SUM(E88+E87)</f>
        <v>0</v>
      </c>
      <c r="F89" s="39">
        <f>SUM(F88+F87)</f>
        <v>482</v>
      </c>
      <c r="G89" s="40"/>
      <c r="H89" s="40"/>
    </row>
    <row r="90" spans="1:18" s="32" customFormat="1" ht="15.75">
      <c r="A90" s="16" t="s">
        <v>76</v>
      </c>
      <c r="B90" s="16"/>
      <c r="C90" s="18" t="s">
        <v>77</v>
      </c>
      <c r="D90" s="31">
        <v>500</v>
      </c>
      <c r="E90" s="31">
        <v>0</v>
      </c>
      <c r="F90" s="31">
        <v>500</v>
      </c>
      <c r="G90" s="31">
        <v>0</v>
      </c>
      <c r="H90" s="31">
        <v>0</v>
      </c>
      <c r="I90" s="31">
        <v>0</v>
      </c>
      <c r="J90" s="31">
        <v>500</v>
      </c>
      <c r="K90" s="31">
        <v>0</v>
      </c>
      <c r="L90" s="31">
        <v>500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</row>
    <row r="91" spans="1:18" s="35" customFormat="1" ht="47.25">
      <c r="A91" s="17" t="s">
        <v>78</v>
      </c>
      <c r="B91" s="17" t="s">
        <v>79</v>
      </c>
      <c r="C91" s="33" t="s">
        <v>80</v>
      </c>
      <c r="D91" s="34">
        <v>500</v>
      </c>
      <c r="E91" s="34">
        <v>0</v>
      </c>
      <c r="F91" s="34">
        <v>500</v>
      </c>
      <c r="G91" s="34">
        <v>0</v>
      </c>
      <c r="H91" s="34">
        <v>0</v>
      </c>
      <c r="I91" s="34">
        <v>0</v>
      </c>
      <c r="J91" s="34">
        <v>500</v>
      </c>
      <c r="K91" s="34">
        <v>0</v>
      </c>
      <c r="L91" s="34">
        <v>500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</row>
    <row r="92" spans="1:18" s="35" customFormat="1" ht="31.5">
      <c r="A92" s="17"/>
      <c r="B92" s="17"/>
      <c r="C92" s="18" t="s">
        <v>95</v>
      </c>
      <c r="D92" s="31">
        <f>SUM(D90+D89+D85)</f>
        <v>19863</v>
      </c>
      <c r="E92" s="31">
        <f>SUM(E90+E89+E85)</f>
        <v>0</v>
      </c>
      <c r="F92" s="31">
        <f>SUM(F90+F89+F85)</f>
        <v>19863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s="38" customFormat="1" ht="19.5" customHeight="1">
      <c r="A93" s="16"/>
      <c r="B93" s="16"/>
      <c r="C93" s="18" t="s">
        <v>96</v>
      </c>
      <c r="D93" s="31">
        <f>SUM(D92+D72+D48)</f>
        <v>89732.98</v>
      </c>
      <c r="E93" s="31">
        <f>SUM(E92+E72+E48)</f>
        <v>334.6</v>
      </c>
      <c r="F93" s="31">
        <f>SUM(F92+F72+F48)</f>
        <v>90067.58</v>
      </c>
      <c r="G93" s="31">
        <v>22938</v>
      </c>
      <c r="H93" s="31">
        <v>0</v>
      </c>
      <c r="I93" s="31">
        <v>22938</v>
      </c>
      <c r="J93" s="31">
        <v>31096.81</v>
      </c>
      <c r="K93" s="31">
        <v>0</v>
      </c>
      <c r="L93" s="31">
        <v>31096.81</v>
      </c>
      <c r="M93" s="31">
        <v>22794.95</v>
      </c>
      <c r="N93" s="31">
        <v>0</v>
      </c>
      <c r="O93" s="31">
        <v>22794.95</v>
      </c>
      <c r="P93" s="31">
        <v>13862</v>
      </c>
      <c r="Q93" s="31">
        <v>334.6</v>
      </c>
      <c r="R93" s="31">
        <v>14196.6</v>
      </c>
    </row>
    <row r="95" ht="12.75" hidden="1"/>
    <row r="96" ht="12.75" hidden="1"/>
    <row r="97" ht="12.75" hidden="1"/>
    <row r="98" ht="12.75"/>
    <row r="99" spans="1:8" ht="12.75" customHeight="1">
      <c r="A99" t="s">
        <v>0</v>
      </c>
      <c r="B99" s="11" t="s">
        <v>13</v>
      </c>
      <c r="C99" s="3"/>
      <c r="D99" s="3"/>
      <c r="E99" s="2"/>
      <c r="F99" s="2"/>
      <c r="G99" s="1"/>
      <c r="H99" s="1"/>
    </row>
    <row r="100" ht="12.75"/>
    <row r="101" ht="12.75"/>
    <row r="102" ht="12.75"/>
    <row r="104" spans="1:3" ht="15.75">
      <c r="A104" s="44" t="s">
        <v>99</v>
      </c>
      <c r="B104" s="45"/>
      <c r="C104" s="45"/>
    </row>
    <row r="105" ht="15.75">
      <c r="A105" s="21" t="s">
        <v>97</v>
      </c>
    </row>
    <row r="106" ht="15.75">
      <c r="A106" s="21" t="s">
        <v>100</v>
      </c>
    </row>
  </sheetData>
  <sheetProtection/>
  <mergeCells count="2">
    <mergeCell ref="A104:C104"/>
    <mergeCell ref="C5:F5"/>
  </mergeCells>
  <printOptions/>
  <pageMargins left="1.04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Pavlenko</cp:lastModifiedBy>
  <cp:lastPrinted>2007-11-23T07:31:47Z</cp:lastPrinted>
  <dcterms:created xsi:type="dcterms:W3CDTF">2005-12-28T19:43:42Z</dcterms:created>
  <dcterms:modified xsi:type="dcterms:W3CDTF">2007-11-29T02:42:33Z</dcterms:modified>
  <cp:category/>
  <cp:version/>
  <cp:contentType/>
  <cp:contentStatus/>
</cp:coreProperties>
</file>